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0815" windowHeight="5025" activeTab="1"/>
  </bookViews>
  <sheets>
    <sheet name="Subscription Fees" sheetId="2" r:id="rId1"/>
    <sheet name="Subscription Expenses" sheetId="1" r:id="rId2"/>
  </sheets>
  <definedNames>
    <definedName name="_xlnm.Print_Area" localSheetId="1">'Subscription Expenses'!$A$1:$M$55</definedName>
  </definedNames>
  <calcPr calcId="145621"/>
</workbook>
</file>

<file path=xl/calcChain.xml><?xml version="1.0" encoding="utf-8"?>
<calcChain xmlns="http://schemas.openxmlformats.org/spreadsheetml/2006/main">
  <c r="C43" i="1" l="1"/>
  <c r="L43" i="1" l="1"/>
  <c r="K43" i="1"/>
  <c r="J43" i="1"/>
  <c r="I43" i="1"/>
  <c r="H43" i="1"/>
  <c r="G43" i="1"/>
  <c r="F43" i="1"/>
  <c r="E43" i="1"/>
  <c r="D43" i="1"/>
  <c r="M36" i="1" l="1"/>
  <c r="L36" i="1"/>
  <c r="K36" i="1"/>
  <c r="J36" i="1"/>
  <c r="I36" i="1"/>
  <c r="H36" i="1"/>
  <c r="G36" i="1"/>
  <c r="F36" i="1"/>
  <c r="E36" i="1"/>
  <c r="D36" i="1"/>
  <c r="C36" i="1"/>
  <c r="N36" i="1"/>
  <c r="N17" i="1"/>
  <c r="M11" i="1"/>
  <c r="L11" i="1"/>
  <c r="K11" i="1"/>
  <c r="J11" i="1"/>
  <c r="I11" i="1"/>
  <c r="H11" i="1"/>
  <c r="G11" i="1"/>
  <c r="F11" i="1"/>
  <c r="E11" i="1"/>
  <c r="D11" i="1"/>
  <c r="C11" i="1"/>
  <c r="N11" i="1"/>
  <c r="F22" i="1"/>
  <c r="G22" i="1"/>
  <c r="M22" i="1"/>
  <c r="K22" i="1"/>
  <c r="J22" i="1"/>
  <c r="I22" i="1"/>
  <c r="H22" i="1"/>
  <c r="E22" i="1"/>
  <c r="D22" i="1"/>
  <c r="C22" i="1"/>
  <c r="N22" i="1"/>
  <c r="D26" i="2"/>
  <c r="D31" i="2"/>
  <c r="B26" i="2"/>
  <c r="B31" i="2"/>
  <c r="E25" i="2"/>
  <c r="F25" i="2"/>
  <c r="G25" i="2"/>
  <c r="H25" i="2"/>
  <c r="I25" i="2"/>
  <c r="C25" i="2"/>
  <c r="E24" i="2"/>
  <c r="F24" i="2"/>
  <c r="G24" i="2"/>
  <c r="H24" i="2"/>
  <c r="I24" i="2"/>
  <c r="C24" i="2"/>
  <c r="E23" i="2"/>
  <c r="F23" i="2"/>
  <c r="G23" i="2"/>
  <c r="H23" i="2"/>
  <c r="I23" i="2"/>
  <c r="C23" i="2"/>
  <c r="E22" i="2"/>
  <c r="F22" i="2"/>
  <c r="G22" i="2"/>
  <c r="H22" i="2"/>
  <c r="I22" i="2"/>
  <c r="C22" i="2"/>
  <c r="E21" i="2"/>
  <c r="F21" i="2"/>
  <c r="G21" i="2"/>
  <c r="H21" i="2"/>
  <c r="I21" i="2"/>
  <c r="C21" i="2"/>
  <c r="E20" i="2"/>
  <c r="F20" i="2"/>
  <c r="G20" i="2"/>
  <c r="H20" i="2"/>
  <c r="I20" i="2"/>
  <c r="C20" i="2"/>
  <c r="E19" i="2"/>
  <c r="F19" i="2"/>
  <c r="G19" i="2"/>
  <c r="H19" i="2"/>
  <c r="I19" i="2"/>
  <c r="C19" i="2"/>
  <c r="E18" i="2"/>
  <c r="F18" i="2"/>
  <c r="G18" i="2"/>
  <c r="H18" i="2"/>
  <c r="I18" i="2"/>
  <c r="C18" i="2"/>
  <c r="E17" i="2"/>
  <c r="F17" i="2"/>
  <c r="G17" i="2"/>
  <c r="H17" i="2"/>
  <c r="I17" i="2"/>
  <c r="C17" i="2"/>
  <c r="E16" i="2"/>
  <c r="F16" i="2"/>
  <c r="G16" i="2"/>
  <c r="H16" i="2"/>
  <c r="I16" i="2"/>
  <c r="C16" i="2"/>
  <c r="E15" i="2"/>
  <c r="F15" i="2"/>
  <c r="G15" i="2"/>
  <c r="H15" i="2"/>
  <c r="I15" i="2"/>
  <c r="C15" i="2"/>
  <c r="E14" i="2"/>
  <c r="F14" i="2"/>
  <c r="G14" i="2"/>
  <c r="H14" i="2"/>
  <c r="I14" i="2"/>
  <c r="C14" i="2"/>
  <c r="E13" i="2"/>
  <c r="F13" i="2"/>
  <c r="G13" i="2"/>
  <c r="H13" i="2"/>
  <c r="I13" i="2"/>
  <c r="C13" i="2"/>
  <c r="E12" i="2"/>
  <c r="F12" i="2"/>
  <c r="G12" i="2"/>
  <c r="H12" i="2"/>
  <c r="I12" i="2"/>
  <c r="C12" i="2"/>
  <c r="E11" i="2"/>
  <c r="F11" i="2"/>
  <c r="G11" i="2"/>
  <c r="H11" i="2"/>
  <c r="I11" i="2"/>
  <c r="C11" i="2"/>
  <c r="E10" i="2"/>
  <c r="F10" i="2"/>
  <c r="G10" i="2"/>
  <c r="H10" i="2"/>
  <c r="I10" i="2"/>
  <c r="C10" i="2"/>
  <c r="E9" i="2"/>
  <c r="F9" i="2"/>
  <c r="G9" i="2"/>
  <c r="H9" i="2"/>
  <c r="I9" i="2"/>
  <c r="C9" i="2"/>
  <c r="E8" i="2"/>
  <c r="F8" i="2"/>
  <c r="G8" i="2"/>
  <c r="H8" i="2"/>
  <c r="I8" i="2"/>
  <c r="C8" i="2"/>
  <c r="E7" i="2"/>
  <c r="F7" i="2"/>
  <c r="G7" i="2"/>
  <c r="H7" i="2"/>
  <c r="I7" i="2"/>
  <c r="C7" i="2"/>
  <c r="E6" i="2"/>
  <c r="F6" i="2"/>
  <c r="G6" i="2"/>
  <c r="H6" i="2"/>
  <c r="I6" i="2"/>
  <c r="C6" i="2"/>
  <c r="E5" i="2"/>
  <c r="F5" i="2"/>
  <c r="G5" i="2"/>
  <c r="H5" i="2"/>
  <c r="I5" i="2"/>
  <c r="C5" i="2"/>
  <c r="E4" i="2"/>
  <c r="F4" i="2"/>
  <c r="G4" i="2"/>
  <c r="H4" i="2"/>
  <c r="I4" i="2"/>
  <c r="C4" i="2"/>
  <c r="C26" i="2"/>
  <c r="C31" i="2"/>
  <c r="E3" i="2"/>
  <c r="F3" i="2"/>
  <c r="C3" i="2"/>
  <c r="M17" i="1"/>
  <c r="L20" i="1"/>
  <c r="L22" i="1" s="1"/>
  <c r="L17" i="1"/>
  <c r="K17" i="1"/>
  <c r="J17" i="1"/>
  <c r="I17" i="1"/>
  <c r="H17" i="1"/>
  <c r="F17" i="1"/>
  <c r="G17" i="1"/>
  <c r="E17" i="1"/>
  <c r="D17" i="1"/>
  <c r="C17" i="1"/>
  <c r="F26" i="2"/>
  <c r="F31" i="2"/>
  <c r="G3" i="2"/>
  <c r="E26" i="2"/>
  <c r="E31" i="2"/>
  <c r="H3" i="2"/>
  <c r="G26" i="2"/>
  <c r="G31" i="2"/>
  <c r="H26" i="2"/>
  <c r="H31" i="2"/>
  <c r="I3" i="2"/>
  <c r="I26" i="2"/>
  <c r="I31" i="2"/>
  <c r="L38" i="1" l="1"/>
  <c r="K38" i="1"/>
  <c r="M38" i="1"/>
  <c r="J38" i="1"/>
  <c r="N38" i="1"/>
  <c r="N43" i="1" s="1"/>
  <c r="I38" i="1"/>
  <c r="G38" i="1"/>
  <c r="D38" i="1"/>
  <c r="H38" i="1"/>
  <c r="E38" i="1"/>
  <c r="C38" i="1"/>
  <c r="F38" i="1"/>
  <c r="M43" i="1" l="1"/>
</calcChain>
</file>

<file path=xl/sharedStrings.xml><?xml version="1.0" encoding="utf-8"?>
<sst xmlns="http://schemas.openxmlformats.org/spreadsheetml/2006/main" count="142" uniqueCount="75">
  <si>
    <t>Roper</t>
  </si>
  <si>
    <t>Field</t>
  </si>
  <si>
    <t>Berkeley</t>
  </si>
  <si>
    <t>Total</t>
  </si>
  <si>
    <t xml:space="preserve">ICPSR </t>
  </si>
  <si>
    <t>Subtotal</t>
  </si>
  <si>
    <t>Program Initiatives</t>
  </si>
  <si>
    <t>Student Research Journal</t>
  </si>
  <si>
    <t>Revenue</t>
  </si>
  <si>
    <t xml:space="preserve">campus dues and budgeted expenditures.  The SSRIC agrees to continue its efforts to </t>
  </si>
  <si>
    <t>maximize campus subscription revenues.</t>
  </si>
  <si>
    <r>
      <t>Note:</t>
    </r>
    <r>
      <rPr>
        <i/>
        <sz val="10"/>
        <rFont val="Arial"/>
        <family val="2"/>
      </rPr>
      <t xml:space="preserve">  The Chancellor's Office agrees to fund the shortfall in revenue between revenue from</t>
    </r>
  </si>
  <si>
    <t>Data Subscriptions</t>
  </si>
  <si>
    <t>Web &amp; Access Services</t>
  </si>
  <si>
    <t>National Study of the Changing Workforce</t>
  </si>
  <si>
    <t>2006-2007</t>
  </si>
  <si>
    <t>Expeditures</t>
  </si>
  <si>
    <t>2007-08</t>
  </si>
  <si>
    <t>SSRIC Newsletter</t>
  </si>
  <si>
    <t>TR Fellowships</t>
  </si>
  <si>
    <t>2008-09</t>
  </si>
  <si>
    <t>SDA</t>
  </si>
  <si>
    <t>2009-10</t>
  </si>
  <si>
    <t>Revised</t>
  </si>
  <si>
    <t>Conference calls</t>
  </si>
  <si>
    <t>2010-11</t>
  </si>
  <si>
    <t>2011-12</t>
  </si>
  <si>
    <t>2012-13</t>
  </si>
  <si>
    <t>2013-14</t>
  </si>
  <si>
    <t>2014-15</t>
  </si>
  <si>
    <t>Travel -- chair</t>
  </si>
  <si>
    <t>2015-16</t>
  </si>
  <si>
    <t>Travel -- other reps (meetings, workshops, and fees)</t>
  </si>
  <si>
    <t>2016-17</t>
  </si>
  <si>
    <t>Campus</t>
  </si>
  <si>
    <t>Bakersfield</t>
  </si>
  <si>
    <t>Channel Islands</t>
  </si>
  <si>
    <t>Chico</t>
  </si>
  <si>
    <t>Dominguez Hills</t>
  </si>
  <si>
    <t>East Bay</t>
  </si>
  <si>
    <t>Fresno</t>
  </si>
  <si>
    <t>Fullerton</t>
  </si>
  <si>
    <t>Humboldt</t>
  </si>
  <si>
    <t>Long Beach</t>
  </si>
  <si>
    <t>Los Angeles</t>
  </si>
  <si>
    <t>Maritime Academy</t>
  </si>
  <si>
    <t>Monterey Bay</t>
  </si>
  <si>
    <t>Northridge</t>
  </si>
  <si>
    <t>Pomona</t>
  </si>
  <si>
    <t>Sacramento</t>
  </si>
  <si>
    <t>San Bernardino</t>
  </si>
  <si>
    <t>San Diego</t>
  </si>
  <si>
    <t>San Francisco</t>
  </si>
  <si>
    <t>San Jose</t>
  </si>
  <si>
    <t>San Luis Obispo</t>
  </si>
  <si>
    <t>San Marcos</t>
  </si>
  <si>
    <t>Sonoma</t>
  </si>
  <si>
    <t>Stanislaus</t>
  </si>
  <si>
    <t>TOTAL</t>
  </si>
  <si>
    <t>number of campuses subscribing</t>
  </si>
  <si>
    <t>Working Budget:</t>
  </si>
  <si>
    <t>SFSU Annual Maintenance Fee</t>
  </si>
  <si>
    <t>SFSU Website Upgrade Project</t>
  </si>
  <si>
    <t>CALSPEAKS</t>
  </si>
  <si>
    <t>2017-2018</t>
  </si>
  <si>
    <t>2016-17*</t>
  </si>
  <si>
    <t>Primarily because 1) The Field Poll ceased operations at the end of calendar 2016 and 2) Cal Poly Pomona did not renew its membership for 2016-2017, a number of revisions, some quite substantial, were made during the year that are not reflected here.</t>
  </si>
  <si>
    <t>* As approved by Dr. Gerry Hanley, Assistant Vice Chancellor, Academic Technology Services, August 4, 2016.</t>
  </si>
  <si>
    <t>Travel -- ICPSR OR Meeting (Chair and Chair Elect)</t>
  </si>
  <si>
    <t xml:space="preserve"> </t>
  </si>
  <si>
    <t>Symposium &amp; Meeting Expenses</t>
  </si>
  <si>
    <t>ICPSR Summer Program Stipends</t>
  </si>
  <si>
    <t>Social Science Research and Instructional Council Budgets, 2006-2007 through 2017-2018</t>
  </si>
  <si>
    <t>Faculty Development Projects (3-4 @ $3,000 ea.)</t>
  </si>
  <si>
    <t>Net Expenditures (shortfall)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</si>
</sst>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  <numFmt numFmtId="165" formatCode="0.0%"/>
    <numFmt numFmtId="166" formatCode="&quot;$&quot;#,##0.00"/>
  </numFmts>
  <fonts count="9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6" fontId="3" fillId="0" borderId="0" xfId="0" applyNumberFormat="1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0" fillId="0" borderId="0" xfId="0" applyNumberFormat="1"/>
    <xf numFmtId="164" fontId="3" fillId="0" borderId="0" xfId="0" applyNumberFormat="1" applyFont="1"/>
    <xf numFmtId="165" fontId="3" fillId="0" borderId="0" xfId="0" applyNumberFormat="1" applyFont="1"/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7" fillId="0" borderId="0" xfId="0" applyFont="1"/>
    <xf numFmtId="10" fontId="3" fillId="0" borderId="0" xfId="0" applyNumberFormat="1" applyFont="1"/>
    <xf numFmtId="0" fontId="8" fillId="0" borderId="1" xfId="0" applyFont="1" applyBorder="1" applyAlignment="1">
      <alignment wrapText="1"/>
    </xf>
    <xf numFmtId="10" fontId="8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right" wrapText="1"/>
    </xf>
    <xf numFmtId="44" fontId="3" fillId="0" borderId="1" xfId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166" fontId="3" fillId="0" borderId="1" xfId="0" applyNumberFormat="1" applyFont="1" applyBorder="1" applyAlignment="1">
      <alignment horizontal="right"/>
    </xf>
    <xf numFmtId="10" fontId="3" fillId="0" borderId="1" xfId="1" applyNumberFormat="1" applyFont="1" applyBorder="1" applyAlignment="1">
      <alignment horizontal="center" vertical="top" wrapText="1"/>
    </xf>
    <xf numFmtId="10" fontId="3" fillId="0" borderId="1" xfId="0" applyNumberFormat="1" applyFont="1" applyBorder="1" applyAlignment="1">
      <alignment horizontal="center"/>
    </xf>
    <xf numFmtId="10" fontId="3" fillId="0" borderId="1" xfId="0" applyNumberFormat="1" applyFont="1" applyBorder="1" applyAlignment="1">
      <alignment horizontal="right"/>
    </xf>
    <xf numFmtId="10" fontId="3" fillId="0" borderId="1" xfId="0" applyNumberFormat="1" applyFont="1" applyBorder="1"/>
    <xf numFmtId="6" fontId="2" fillId="0" borderId="1" xfId="1" applyNumberFormat="1" applyFont="1" applyBorder="1" applyAlignment="1">
      <alignment horizontal="right" wrapText="1"/>
    </xf>
    <xf numFmtId="164" fontId="0" fillId="0" borderId="1" xfId="0" applyNumberFormat="1" applyBorder="1"/>
    <xf numFmtId="3" fontId="0" fillId="0" borderId="1" xfId="0" applyNumberFormat="1" applyBorder="1"/>
    <xf numFmtId="42" fontId="2" fillId="0" borderId="1" xfId="1" applyNumberFormat="1" applyFont="1" applyBorder="1" applyAlignment="1">
      <alignment horizontal="right" wrapText="1"/>
    </xf>
    <xf numFmtId="164" fontId="2" fillId="0" borderId="1" xfId="1" applyNumberFormat="1" applyFont="1" applyBorder="1" applyAlignment="1">
      <alignment horizontal="right" wrapText="1"/>
    </xf>
    <xf numFmtId="0" fontId="0" fillId="0" borderId="1" xfId="0" applyBorder="1"/>
    <xf numFmtId="44" fontId="0" fillId="0" borderId="1" xfId="1" applyFont="1" applyBorder="1"/>
    <xf numFmtId="1" fontId="2" fillId="0" borderId="1" xfId="0" applyNumberFormat="1" applyFont="1" applyFill="1" applyBorder="1" applyAlignment="1">
      <alignment wrapText="1"/>
    </xf>
    <xf numFmtId="1" fontId="0" fillId="0" borderId="1" xfId="1" applyNumberFormat="1" applyFont="1" applyBorder="1"/>
    <xf numFmtId="1" fontId="0" fillId="0" borderId="1" xfId="0" applyNumberFormat="1" applyBorder="1"/>
    <xf numFmtId="0" fontId="2" fillId="0" borderId="1" xfId="0" applyFont="1" applyBorder="1"/>
    <xf numFmtId="164" fontId="0" fillId="0" borderId="1" xfId="1" applyNumberFormat="1" applyFont="1" applyBorder="1"/>
    <xf numFmtId="166" fontId="0" fillId="0" borderId="1" xfId="0" applyNumberFormat="1" applyBorder="1"/>
    <xf numFmtId="164" fontId="2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A2" sqref="A2"/>
    </sheetView>
  </sheetViews>
  <sheetFormatPr defaultColWidth="8.85546875" defaultRowHeight="12.75" x14ac:dyDescent="0.2"/>
  <cols>
    <col min="1" max="1" width="18" customWidth="1"/>
    <col min="2" max="9" width="12.7109375" customWidth="1"/>
  </cols>
  <sheetData>
    <row r="1" spans="1:9" x14ac:dyDescent="0.2">
      <c r="A1" s="14" t="s">
        <v>34</v>
      </c>
      <c r="B1" s="18" t="s">
        <v>22</v>
      </c>
      <c r="C1" s="19" t="s">
        <v>25</v>
      </c>
      <c r="D1" s="19" t="s">
        <v>26</v>
      </c>
      <c r="E1" s="20" t="s">
        <v>27</v>
      </c>
      <c r="F1" s="20" t="s">
        <v>28</v>
      </c>
      <c r="G1" s="21" t="s">
        <v>29</v>
      </c>
      <c r="H1" s="22" t="s">
        <v>31</v>
      </c>
      <c r="I1" s="23" t="s">
        <v>33</v>
      </c>
    </row>
    <row r="2" spans="1:9" x14ac:dyDescent="0.2">
      <c r="A2" s="15"/>
      <c r="B2" s="24"/>
      <c r="C2" s="25"/>
      <c r="D2" s="25"/>
      <c r="E2" s="26"/>
      <c r="F2" s="26"/>
      <c r="G2" s="26"/>
      <c r="H2" s="26"/>
      <c r="I2" s="27">
        <v>0.05</v>
      </c>
    </row>
    <row r="3" spans="1:9" x14ac:dyDescent="0.2">
      <c r="A3" s="16" t="s">
        <v>35</v>
      </c>
      <c r="B3" s="28">
        <v>6155</v>
      </c>
      <c r="C3" s="29">
        <f>1.05*B3</f>
        <v>6462.75</v>
      </c>
      <c r="D3" s="29">
        <v>6786</v>
      </c>
      <c r="E3" s="29">
        <f>1.05*D3</f>
        <v>7125.3</v>
      </c>
      <c r="F3" s="29">
        <f>E3*1.05</f>
        <v>7481.5650000000005</v>
      </c>
      <c r="G3" s="29">
        <f>F3*1.05</f>
        <v>7855.643250000001</v>
      </c>
      <c r="H3" s="29">
        <f>G3*1.05</f>
        <v>8248.4254125000007</v>
      </c>
      <c r="I3" s="30">
        <f>1.05*H3</f>
        <v>8660.8466831250007</v>
      </c>
    </row>
    <row r="4" spans="1:9" x14ac:dyDescent="0.2">
      <c r="A4" s="16" t="s">
        <v>36</v>
      </c>
      <c r="B4" s="28">
        <v>3403</v>
      </c>
      <c r="C4" s="29">
        <f t="shared" ref="C4:C25" si="0">1.05*B4</f>
        <v>3573.15</v>
      </c>
      <c r="D4" s="29">
        <v>3752</v>
      </c>
      <c r="E4" s="29">
        <f t="shared" ref="E4:E25" si="1">1.05*D4</f>
        <v>3939.6000000000004</v>
      </c>
      <c r="F4" s="29">
        <f t="shared" ref="F4:H25" si="2">E4*1.05</f>
        <v>4136.5800000000008</v>
      </c>
      <c r="G4" s="29">
        <f t="shared" si="2"/>
        <v>4343.4090000000015</v>
      </c>
      <c r="H4" s="29">
        <f t="shared" si="2"/>
        <v>4560.579450000002</v>
      </c>
      <c r="I4" s="30">
        <f t="shared" ref="I4:I25" si="3">1.05*H4</f>
        <v>4788.6084225000022</v>
      </c>
    </row>
    <row r="5" spans="1:9" x14ac:dyDescent="0.2">
      <c r="A5" s="16" t="s">
        <v>37</v>
      </c>
      <c r="B5" s="28">
        <v>8205</v>
      </c>
      <c r="C5" s="29">
        <f t="shared" si="0"/>
        <v>8615.25</v>
      </c>
      <c r="D5" s="29">
        <v>9046</v>
      </c>
      <c r="E5" s="29">
        <f t="shared" si="1"/>
        <v>9498.3000000000011</v>
      </c>
      <c r="F5" s="29">
        <f t="shared" si="2"/>
        <v>9973.215000000002</v>
      </c>
      <c r="G5" s="29">
        <f t="shared" si="2"/>
        <v>10471.875750000003</v>
      </c>
      <c r="H5" s="29">
        <f t="shared" si="2"/>
        <v>10995.469537500003</v>
      </c>
      <c r="I5" s="30">
        <f t="shared" si="3"/>
        <v>11545.243014375004</v>
      </c>
    </row>
    <row r="6" spans="1:9" x14ac:dyDescent="0.2">
      <c r="A6" s="16" t="s">
        <v>38</v>
      </c>
      <c r="B6" s="28">
        <v>6155</v>
      </c>
      <c r="C6" s="29">
        <f t="shared" si="0"/>
        <v>6462.75</v>
      </c>
      <c r="D6" s="29">
        <v>6786</v>
      </c>
      <c r="E6" s="29">
        <f t="shared" si="1"/>
        <v>7125.3</v>
      </c>
      <c r="F6" s="29">
        <f t="shared" si="2"/>
        <v>7481.5650000000005</v>
      </c>
      <c r="G6" s="29">
        <f t="shared" si="2"/>
        <v>7855.643250000001</v>
      </c>
      <c r="H6" s="29">
        <f t="shared" si="2"/>
        <v>8248.4254125000007</v>
      </c>
      <c r="I6" s="30">
        <f t="shared" si="3"/>
        <v>8660.8466831250007</v>
      </c>
    </row>
    <row r="7" spans="1:9" x14ac:dyDescent="0.2">
      <c r="A7" s="16" t="s">
        <v>39</v>
      </c>
      <c r="B7" s="28">
        <v>6155</v>
      </c>
      <c r="C7" s="29">
        <f t="shared" si="0"/>
        <v>6462.75</v>
      </c>
      <c r="D7" s="29">
        <v>6786</v>
      </c>
      <c r="E7" s="29">
        <f t="shared" si="1"/>
        <v>7125.3</v>
      </c>
      <c r="F7" s="29">
        <f t="shared" si="2"/>
        <v>7481.5650000000005</v>
      </c>
      <c r="G7" s="29">
        <f t="shared" si="2"/>
        <v>7855.643250000001</v>
      </c>
      <c r="H7" s="29">
        <f t="shared" si="2"/>
        <v>8248.4254125000007</v>
      </c>
      <c r="I7" s="30">
        <f t="shared" si="3"/>
        <v>8660.8466831250007</v>
      </c>
    </row>
    <row r="8" spans="1:9" x14ac:dyDescent="0.2">
      <c r="A8" s="16" t="s">
        <v>40</v>
      </c>
      <c r="B8" s="28">
        <v>8205</v>
      </c>
      <c r="C8" s="29">
        <f t="shared" si="0"/>
        <v>8615.25</v>
      </c>
      <c r="D8" s="29">
        <v>9046</v>
      </c>
      <c r="E8" s="29">
        <f t="shared" si="1"/>
        <v>9498.3000000000011</v>
      </c>
      <c r="F8" s="29">
        <f t="shared" si="2"/>
        <v>9973.215000000002</v>
      </c>
      <c r="G8" s="29">
        <f t="shared" si="2"/>
        <v>10471.875750000003</v>
      </c>
      <c r="H8" s="29">
        <f t="shared" si="2"/>
        <v>10995.469537500003</v>
      </c>
      <c r="I8" s="30">
        <f t="shared" si="3"/>
        <v>11545.243014375004</v>
      </c>
    </row>
    <row r="9" spans="1:9" x14ac:dyDescent="0.2">
      <c r="A9" s="16" t="s">
        <v>41</v>
      </c>
      <c r="B9" s="28">
        <v>10484</v>
      </c>
      <c r="C9" s="29">
        <f t="shared" si="0"/>
        <v>11008.2</v>
      </c>
      <c r="D9" s="29">
        <v>11559</v>
      </c>
      <c r="E9" s="29">
        <f t="shared" si="1"/>
        <v>12136.95</v>
      </c>
      <c r="F9" s="29">
        <f t="shared" si="2"/>
        <v>12743.797500000001</v>
      </c>
      <c r="G9" s="29">
        <f t="shared" si="2"/>
        <v>13380.987375000001</v>
      </c>
      <c r="H9" s="29">
        <f t="shared" si="2"/>
        <v>14050.036743750001</v>
      </c>
      <c r="I9" s="30">
        <f t="shared" si="3"/>
        <v>14752.538580937502</v>
      </c>
    </row>
    <row r="10" spans="1:9" x14ac:dyDescent="0.2">
      <c r="A10" s="16" t="s">
        <v>42</v>
      </c>
      <c r="B10" s="28">
        <v>6155</v>
      </c>
      <c r="C10" s="29">
        <f t="shared" si="0"/>
        <v>6462.75</v>
      </c>
      <c r="D10" s="29">
        <v>6786</v>
      </c>
      <c r="E10" s="29">
        <f t="shared" si="1"/>
        <v>7125.3</v>
      </c>
      <c r="F10" s="29">
        <f t="shared" si="2"/>
        <v>7481.5650000000005</v>
      </c>
      <c r="G10" s="29">
        <f t="shared" si="2"/>
        <v>7855.643250000001</v>
      </c>
      <c r="H10" s="29">
        <f t="shared" si="2"/>
        <v>8248.4254125000007</v>
      </c>
      <c r="I10" s="30">
        <f t="shared" si="3"/>
        <v>8660.8466831250007</v>
      </c>
    </row>
    <row r="11" spans="1:9" x14ac:dyDescent="0.2">
      <c r="A11" s="16" t="s">
        <v>43</v>
      </c>
      <c r="B11" s="28">
        <v>10484</v>
      </c>
      <c r="C11" s="29">
        <f t="shared" si="0"/>
        <v>11008.2</v>
      </c>
      <c r="D11" s="29">
        <v>11559</v>
      </c>
      <c r="E11" s="29">
        <f t="shared" si="1"/>
        <v>12136.95</v>
      </c>
      <c r="F11" s="29">
        <f t="shared" si="2"/>
        <v>12743.797500000001</v>
      </c>
      <c r="G11" s="29">
        <f t="shared" si="2"/>
        <v>13380.987375000001</v>
      </c>
      <c r="H11" s="29">
        <f t="shared" si="2"/>
        <v>14050.036743750001</v>
      </c>
      <c r="I11" s="30">
        <f t="shared" si="3"/>
        <v>14752.538580937502</v>
      </c>
    </row>
    <row r="12" spans="1:9" x14ac:dyDescent="0.2">
      <c r="A12" s="16" t="s">
        <v>44</v>
      </c>
      <c r="B12" s="28">
        <v>8205</v>
      </c>
      <c r="C12" s="29">
        <f t="shared" si="0"/>
        <v>8615.25</v>
      </c>
      <c r="D12" s="29">
        <v>9046</v>
      </c>
      <c r="E12" s="29">
        <f t="shared" si="1"/>
        <v>9498.3000000000011</v>
      </c>
      <c r="F12" s="29">
        <f t="shared" si="2"/>
        <v>9973.215000000002</v>
      </c>
      <c r="G12" s="29">
        <f t="shared" si="2"/>
        <v>10471.875750000003</v>
      </c>
      <c r="H12" s="29">
        <f t="shared" si="2"/>
        <v>10995.469537500003</v>
      </c>
      <c r="I12" s="30">
        <f t="shared" si="3"/>
        <v>11545.243014375004</v>
      </c>
    </row>
    <row r="13" spans="1:9" x14ac:dyDescent="0.2">
      <c r="A13" s="16" t="s">
        <v>45</v>
      </c>
      <c r="B13" s="28">
        <v>3403</v>
      </c>
      <c r="C13" s="29">
        <f t="shared" si="0"/>
        <v>3573.15</v>
      </c>
      <c r="D13" s="29">
        <v>3752</v>
      </c>
      <c r="E13" s="29">
        <f t="shared" si="1"/>
        <v>3939.6000000000004</v>
      </c>
      <c r="F13" s="29">
        <f t="shared" si="2"/>
        <v>4136.5800000000008</v>
      </c>
      <c r="G13" s="29">
        <f t="shared" si="2"/>
        <v>4343.4090000000015</v>
      </c>
      <c r="H13" s="29">
        <f t="shared" si="2"/>
        <v>4560.579450000002</v>
      </c>
      <c r="I13" s="30">
        <f t="shared" si="3"/>
        <v>4788.6084225000022</v>
      </c>
    </row>
    <row r="14" spans="1:9" x14ac:dyDescent="0.2">
      <c r="A14" s="16" t="s">
        <v>46</v>
      </c>
      <c r="B14" s="28">
        <v>3403</v>
      </c>
      <c r="C14" s="29">
        <f t="shared" si="0"/>
        <v>3573.15</v>
      </c>
      <c r="D14" s="29">
        <v>3752</v>
      </c>
      <c r="E14" s="29">
        <f t="shared" si="1"/>
        <v>3939.6000000000004</v>
      </c>
      <c r="F14" s="29">
        <f t="shared" si="2"/>
        <v>4136.5800000000008</v>
      </c>
      <c r="G14" s="29">
        <f t="shared" si="2"/>
        <v>4343.4090000000015</v>
      </c>
      <c r="H14" s="29">
        <f t="shared" si="2"/>
        <v>4560.579450000002</v>
      </c>
      <c r="I14" s="30">
        <f t="shared" si="3"/>
        <v>4788.6084225000022</v>
      </c>
    </row>
    <row r="15" spans="1:9" x14ac:dyDescent="0.2">
      <c r="A15" s="16" t="s">
        <v>47</v>
      </c>
      <c r="B15" s="28">
        <v>10484</v>
      </c>
      <c r="C15" s="29">
        <f t="shared" si="0"/>
        <v>11008.2</v>
      </c>
      <c r="D15" s="29">
        <v>11559</v>
      </c>
      <c r="E15" s="29">
        <f t="shared" si="1"/>
        <v>12136.95</v>
      </c>
      <c r="F15" s="29">
        <f t="shared" si="2"/>
        <v>12743.797500000001</v>
      </c>
      <c r="G15" s="29">
        <f t="shared" si="2"/>
        <v>13380.987375000001</v>
      </c>
      <c r="H15" s="29">
        <f t="shared" si="2"/>
        <v>14050.036743750001</v>
      </c>
      <c r="I15" s="30">
        <f t="shared" si="3"/>
        <v>14752.538580937502</v>
      </c>
    </row>
    <row r="16" spans="1:9" x14ac:dyDescent="0.2">
      <c r="A16" s="16" t="s">
        <v>48</v>
      </c>
      <c r="B16" s="28">
        <v>8205</v>
      </c>
      <c r="C16" s="29">
        <f t="shared" si="0"/>
        <v>8615.25</v>
      </c>
      <c r="D16" s="29">
        <v>9046</v>
      </c>
      <c r="E16" s="29">
        <f t="shared" si="1"/>
        <v>9498.3000000000011</v>
      </c>
      <c r="F16" s="29">
        <f t="shared" si="2"/>
        <v>9973.215000000002</v>
      </c>
      <c r="G16" s="29">
        <f t="shared" si="2"/>
        <v>10471.875750000003</v>
      </c>
      <c r="H16" s="29">
        <f t="shared" si="2"/>
        <v>10995.469537500003</v>
      </c>
      <c r="I16" s="30">
        <f t="shared" si="3"/>
        <v>11545.243014375004</v>
      </c>
    </row>
    <row r="17" spans="1:9" x14ac:dyDescent="0.2">
      <c r="A17" s="16" t="s">
        <v>49</v>
      </c>
      <c r="B17" s="28">
        <v>10484</v>
      </c>
      <c r="C17" s="29">
        <f t="shared" si="0"/>
        <v>11008.2</v>
      </c>
      <c r="D17" s="29">
        <v>11559</v>
      </c>
      <c r="E17" s="29">
        <f t="shared" si="1"/>
        <v>12136.95</v>
      </c>
      <c r="F17" s="29">
        <f t="shared" si="2"/>
        <v>12743.797500000001</v>
      </c>
      <c r="G17" s="29">
        <f t="shared" si="2"/>
        <v>13380.987375000001</v>
      </c>
      <c r="H17" s="29">
        <f t="shared" si="2"/>
        <v>14050.036743750001</v>
      </c>
      <c r="I17" s="30">
        <f t="shared" si="3"/>
        <v>14752.538580937502</v>
      </c>
    </row>
    <row r="18" spans="1:9" x14ac:dyDescent="0.2">
      <c r="A18" s="16" t="s">
        <v>50</v>
      </c>
      <c r="B18" s="28">
        <v>6155</v>
      </c>
      <c r="C18" s="29">
        <f t="shared" si="0"/>
        <v>6462.75</v>
      </c>
      <c r="D18" s="29">
        <v>6786</v>
      </c>
      <c r="E18" s="29">
        <f t="shared" si="1"/>
        <v>7125.3</v>
      </c>
      <c r="F18" s="29">
        <f t="shared" si="2"/>
        <v>7481.5650000000005</v>
      </c>
      <c r="G18" s="29">
        <f t="shared" si="2"/>
        <v>7855.643250000001</v>
      </c>
      <c r="H18" s="29">
        <f t="shared" si="2"/>
        <v>8248.4254125000007</v>
      </c>
      <c r="I18" s="30">
        <f t="shared" si="3"/>
        <v>8660.8466831250007</v>
      </c>
    </row>
    <row r="19" spans="1:9" x14ac:dyDescent="0.2">
      <c r="A19" s="16" t="s">
        <v>51</v>
      </c>
      <c r="B19" s="28">
        <v>10484</v>
      </c>
      <c r="C19" s="29">
        <f t="shared" si="0"/>
        <v>11008.2</v>
      </c>
      <c r="D19" s="29">
        <v>11559</v>
      </c>
      <c r="E19" s="29">
        <f t="shared" si="1"/>
        <v>12136.95</v>
      </c>
      <c r="F19" s="29">
        <f t="shared" si="2"/>
        <v>12743.797500000001</v>
      </c>
      <c r="G19" s="29">
        <f t="shared" si="2"/>
        <v>13380.987375000001</v>
      </c>
      <c r="H19" s="29">
        <f t="shared" si="2"/>
        <v>14050.036743750001</v>
      </c>
      <c r="I19" s="30">
        <f t="shared" si="3"/>
        <v>14752.538580937502</v>
      </c>
    </row>
    <row r="20" spans="1:9" x14ac:dyDescent="0.2">
      <c r="A20" s="16" t="s">
        <v>52</v>
      </c>
      <c r="B20" s="28">
        <v>10484</v>
      </c>
      <c r="C20" s="29">
        <f t="shared" si="0"/>
        <v>11008.2</v>
      </c>
      <c r="D20" s="29">
        <v>11559</v>
      </c>
      <c r="E20" s="29">
        <f t="shared" si="1"/>
        <v>12136.95</v>
      </c>
      <c r="F20" s="29">
        <f t="shared" si="2"/>
        <v>12743.797500000001</v>
      </c>
      <c r="G20" s="29">
        <f t="shared" si="2"/>
        <v>13380.987375000001</v>
      </c>
      <c r="H20" s="29">
        <f t="shared" si="2"/>
        <v>14050.036743750001</v>
      </c>
      <c r="I20" s="30">
        <f t="shared" si="3"/>
        <v>14752.538580937502</v>
      </c>
    </row>
    <row r="21" spans="1:9" x14ac:dyDescent="0.2">
      <c r="A21" s="16" t="s">
        <v>53</v>
      </c>
      <c r="B21" s="28">
        <v>10484</v>
      </c>
      <c r="C21" s="29">
        <f t="shared" si="0"/>
        <v>11008.2</v>
      </c>
      <c r="D21" s="29">
        <v>11559</v>
      </c>
      <c r="E21" s="29">
        <f t="shared" si="1"/>
        <v>12136.95</v>
      </c>
      <c r="F21" s="29">
        <f t="shared" si="2"/>
        <v>12743.797500000001</v>
      </c>
      <c r="G21" s="29">
        <f t="shared" si="2"/>
        <v>13380.987375000001</v>
      </c>
      <c r="H21" s="29">
        <f t="shared" si="2"/>
        <v>14050.036743750001</v>
      </c>
      <c r="I21" s="30">
        <f t="shared" si="3"/>
        <v>14752.538580937502</v>
      </c>
    </row>
    <row r="22" spans="1:9" x14ac:dyDescent="0.2">
      <c r="A22" s="16" t="s">
        <v>54</v>
      </c>
      <c r="B22" s="28">
        <v>8205</v>
      </c>
      <c r="C22" s="29">
        <f t="shared" si="0"/>
        <v>8615.25</v>
      </c>
      <c r="D22" s="29">
        <v>9046</v>
      </c>
      <c r="E22" s="29">
        <f t="shared" si="1"/>
        <v>9498.3000000000011</v>
      </c>
      <c r="F22" s="29">
        <f t="shared" si="2"/>
        <v>9973.215000000002</v>
      </c>
      <c r="G22" s="29">
        <f t="shared" si="2"/>
        <v>10471.875750000003</v>
      </c>
      <c r="H22" s="29">
        <f t="shared" si="2"/>
        <v>10995.469537500003</v>
      </c>
      <c r="I22" s="30">
        <f t="shared" si="3"/>
        <v>11545.243014375004</v>
      </c>
    </row>
    <row r="23" spans="1:9" x14ac:dyDescent="0.2">
      <c r="A23" s="16" t="s">
        <v>55</v>
      </c>
      <c r="B23" s="28">
        <v>3403</v>
      </c>
      <c r="C23" s="29">
        <f t="shared" si="0"/>
        <v>3573.15</v>
      </c>
      <c r="D23" s="29">
        <v>3752</v>
      </c>
      <c r="E23" s="29">
        <f t="shared" si="1"/>
        <v>3939.6000000000004</v>
      </c>
      <c r="F23" s="29">
        <f t="shared" si="2"/>
        <v>4136.5800000000008</v>
      </c>
      <c r="G23" s="29">
        <f t="shared" si="2"/>
        <v>4343.4090000000015</v>
      </c>
      <c r="H23" s="29">
        <f t="shared" si="2"/>
        <v>4560.579450000002</v>
      </c>
      <c r="I23" s="30">
        <f t="shared" si="3"/>
        <v>4788.6084225000022</v>
      </c>
    </row>
    <row r="24" spans="1:9" x14ac:dyDescent="0.2">
      <c r="A24" s="16" t="s">
        <v>56</v>
      </c>
      <c r="B24" s="28">
        <v>6155</v>
      </c>
      <c r="C24" s="29">
        <f t="shared" si="0"/>
        <v>6462.75</v>
      </c>
      <c r="D24" s="29">
        <v>6786</v>
      </c>
      <c r="E24" s="29">
        <f t="shared" si="1"/>
        <v>7125.3</v>
      </c>
      <c r="F24" s="29">
        <f t="shared" si="2"/>
        <v>7481.5650000000005</v>
      </c>
      <c r="G24" s="29">
        <f t="shared" si="2"/>
        <v>7855.643250000001</v>
      </c>
      <c r="H24" s="29">
        <f t="shared" si="2"/>
        <v>8248.4254125000007</v>
      </c>
      <c r="I24" s="30">
        <f t="shared" si="3"/>
        <v>8660.8466831250007</v>
      </c>
    </row>
    <row r="25" spans="1:9" x14ac:dyDescent="0.2">
      <c r="A25" s="16" t="s">
        <v>57</v>
      </c>
      <c r="B25" s="28">
        <v>6155</v>
      </c>
      <c r="C25" s="29">
        <f t="shared" si="0"/>
        <v>6462.75</v>
      </c>
      <c r="D25" s="29">
        <v>6786</v>
      </c>
      <c r="E25" s="29">
        <f t="shared" si="1"/>
        <v>7125.3</v>
      </c>
      <c r="F25" s="29">
        <f t="shared" si="2"/>
        <v>7481.5650000000005</v>
      </c>
      <c r="G25" s="29">
        <f t="shared" si="2"/>
        <v>7855.643250000001</v>
      </c>
      <c r="H25" s="29">
        <f t="shared" si="2"/>
        <v>8248.4254125000007</v>
      </c>
      <c r="I25" s="30">
        <f t="shared" si="3"/>
        <v>8660.8466831250007</v>
      </c>
    </row>
    <row r="26" spans="1:9" x14ac:dyDescent="0.2">
      <c r="A26" s="17" t="s">
        <v>58</v>
      </c>
      <c r="B26" s="31">
        <f t="shared" ref="B26:H26" si="4">SUM(B3:B25)</f>
        <v>171110</v>
      </c>
      <c r="C26" s="31">
        <f t="shared" si="4"/>
        <v>179665.5</v>
      </c>
      <c r="D26" s="32">
        <f t="shared" si="4"/>
        <v>188653</v>
      </c>
      <c r="E26" s="32">
        <f t="shared" si="4"/>
        <v>198085.65000000002</v>
      </c>
      <c r="F26" s="32">
        <f t="shared" si="4"/>
        <v>207989.93249999994</v>
      </c>
      <c r="G26" s="29">
        <f t="shared" si="4"/>
        <v>218389.429125</v>
      </c>
      <c r="H26" s="29">
        <f t="shared" si="4"/>
        <v>229308.90058125003</v>
      </c>
      <c r="I26" s="30">
        <f>SUM(I3:I25)</f>
        <v>240774.34561031265</v>
      </c>
    </row>
    <row r="27" spans="1:9" x14ac:dyDescent="0.2">
      <c r="A27" s="33"/>
      <c r="B27" s="34"/>
      <c r="C27" s="29"/>
      <c r="D27" s="29"/>
      <c r="E27" s="29"/>
      <c r="F27" s="29"/>
      <c r="G27" s="30"/>
      <c r="H27" s="33"/>
      <c r="I27" s="30"/>
    </row>
    <row r="28" spans="1:9" ht="38.25" x14ac:dyDescent="0.2">
      <c r="A28" s="35" t="s">
        <v>59</v>
      </c>
      <c r="B28" s="36">
        <v>22</v>
      </c>
      <c r="C28" s="37">
        <v>22</v>
      </c>
      <c r="D28" s="37">
        <v>22</v>
      </c>
      <c r="E28" s="37">
        <v>22</v>
      </c>
      <c r="F28" s="37">
        <v>22</v>
      </c>
      <c r="G28" s="37">
        <v>22</v>
      </c>
      <c r="H28" s="37">
        <v>22</v>
      </c>
      <c r="I28" s="30">
        <v>22</v>
      </c>
    </row>
    <row r="29" spans="1:9" x14ac:dyDescent="0.2">
      <c r="A29" s="33"/>
      <c r="B29" s="34"/>
      <c r="C29" s="29"/>
      <c r="D29" s="29"/>
      <c r="E29" s="29"/>
      <c r="F29" s="29"/>
      <c r="G29" s="30"/>
      <c r="H29" s="33"/>
      <c r="I29" s="30"/>
    </row>
    <row r="30" spans="1:9" x14ac:dyDescent="0.2">
      <c r="A30" s="33"/>
      <c r="B30" s="34"/>
      <c r="C30" s="29"/>
      <c r="D30" s="29"/>
      <c r="E30" s="29"/>
      <c r="F30" s="29"/>
      <c r="G30" s="30"/>
      <c r="H30" s="33"/>
      <c r="I30" s="30"/>
    </row>
    <row r="31" spans="1:9" x14ac:dyDescent="0.2">
      <c r="A31" s="38" t="s">
        <v>60</v>
      </c>
      <c r="B31" s="39">
        <f t="shared" ref="B31:I31" si="5">B26-B13</f>
        <v>167707</v>
      </c>
      <c r="C31" s="39">
        <f t="shared" si="5"/>
        <v>176092.35</v>
      </c>
      <c r="D31" s="39">
        <f t="shared" si="5"/>
        <v>184901</v>
      </c>
      <c r="E31" s="39">
        <f t="shared" si="5"/>
        <v>194146.05000000002</v>
      </c>
      <c r="F31" s="39">
        <f t="shared" si="5"/>
        <v>203853.35249999995</v>
      </c>
      <c r="G31" s="39">
        <f t="shared" si="5"/>
        <v>214046.02012499998</v>
      </c>
      <c r="H31" s="39">
        <f t="shared" si="5"/>
        <v>224748.32113125004</v>
      </c>
      <c r="I31" s="29">
        <f t="shared" si="5"/>
        <v>235985.73718781266</v>
      </c>
    </row>
    <row r="32" spans="1:9" x14ac:dyDescent="0.2">
      <c r="A32" s="33"/>
      <c r="B32" s="34"/>
      <c r="C32" s="29"/>
      <c r="D32" s="29"/>
      <c r="E32" s="29"/>
      <c r="F32" s="29"/>
      <c r="G32" s="30"/>
      <c r="H32" s="33"/>
      <c r="I32" s="40"/>
    </row>
    <row r="33" spans="1:9" x14ac:dyDescent="0.2">
      <c r="A33" s="33"/>
      <c r="B33" s="33"/>
      <c r="C33" s="33"/>
      <c r="D33" s="33"/>
      <c r="E33" s="33"/>
      <c r="F33" s="33"/>
      <c r="G33" s="33"/>
      <c r="H33" s="33"/>
      <c r="I33" s="33"/>
    </row>
    <row r="34" spans="1:9" x14ac:dyDescent="0.2">
      <c r="A34" s="33"/>
      <c r="B34" s="33"/>
      <c r="C34" s="33"/>
      <c r="D34" s="33"/>
      <c r="E34" s="33"/>
      <c r="F34" s="33"/>
      <c r="G34" s="33"/>
      <c r="H34" s="33"/>
      <c r="I34" s="33"/>
    </row>
    <row r="35" spans="1:9" x14ac:dyDescent="0.2">
      <c r="A35" s="33"/>
      <c r="B35" s="33"/>
      <c r="C35" s="33"/>
      <c r="D35" s="33"/>
      <c r="E35" s="33"/>
      <c r="F35" s="33"/>
      <c r="G35" s="33"/>
      <c r="H35" s="33"/>
      <c r="I35" s="33"/>
    </row>
  </sheetData>
  <phoneticPr fontId="0" type="noConversion"/>
  <pageMargins left="0.75" right="0.75" top="1" bottom="1" header="0.5" footer="0.5"/>
  <pageSetup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4"/>
  <sheetViews>
    <sheetView tabSelected="1" topLeftCell="A16" zoomScaleNormal="100" workbookViewId="0">
      <selection activeCell="H58" sqref="H58"/>
    </sheetView>
  </sheetViews>
  <sheetFormatPr defaultColWidth="8.85546875" defaultRowHeight="12.75" x14ac:dyDescent="0.2"/>
  <cols>
    <col min="1" max="1" width="8.85546875" customWidth="1"/>
    <col min="2" max="2" width="43.7109375" customWidth="1"/>
    <col min="3" max="3" width="12.7109375" style="7" customWidth="1"/>
    <col min="4" max="5" width="12.7109375" customWidth="1"/>
    <col min="6" max="7" width="12.7109375" style="7" customWidth="1"/>
    <col min="8" max="8" width="12.7109375" customWidth="1"/>
    <col min="9" max="10" width="12.7109375" style="7" customWidth="1"/>
    <col min="11" max="13" width="12.7109375" customWidth="1"/>
    <col min="14" max="14" width="13.5703125" style="7" customWidth="1"/>
  </cols>
  <sheetData>
    <row r="1" spans="1:14" ht="14.25" customHeight="1" x14ac:dyDescent="0.25">
      <c r="A1" s="4" t="s">
        <v>72</v>
      </c>
      <c r="D1" s="1"/>
      <c r="E1" s="1"/>
    </row>
    <row r="2" spans="1:14" ht="14.25" customHeight="1" x14ac:dyDescent="0.25">
      <c r="A2" s="4"/>
      <c r="D2" s="1"/>
      <c r="E2" s="1"/>
    </row>
    <row r="3" spans="1:14" s="1" customFormat="1" ht="14.25" customHeight="1" x14ac:dyDescent="0.2">
      <c r="A3" s="1" t="s">
        <v>16</v>
      </c>
      <c r="C3" s="8"/>
      <c r="F3" s="8"/>
      <c r="G3" s="8"/>
      <c r="I3" s="8"/>
      <c r="J3" s="8"/>
      <c r="N3" s="8"/>
    </row>
    <row r="4" spans="1:14" s="1" customFormat="1" ht="12.95" customHeight="1" x14ac:dyDescent="0.2">
      <c r="C4" s="11" t="s">
        <v>15</v>
      </c>
      <c r="D4" s="10" t="s">
        <v>17</v>
      </c>
      <c r="E4" s="10" t="s">
        <v>20</v>
      </c>
      <c r="F4" s="11" t="s">
        <v>22</v>
      </c>
      <c r="G4" s="11" t="s">
        <v>25</v>
      </c>
      <c r="H4" s="10" t="s">
        <v>26</v>
      </c>
      <c r="I4" s="11" t="s">
        <v>27</v>
      </c>
      <c r="J4" s="8" t="s">
        <v>28</v>
      </c>
      <c r="K4" s="1" t="s">
        <v>29</v>
      </c>
      <c r="L4" s="1" t="s">
        <v>31</v>
      </c>
      <c r="M4" s="1" t="s">
        <v>65</v>
      </c>
      <c r="N4" s="8" t="s">
        <v>64</v>
      </c>
    </row>
    <row r="5" spans="1:14" s="1" customFormat="1" ht="12.95" customHeight="1" x14ac:dyDescent="0.2">
      <c r="C5" s="11"/>
      <c r="D5" s="10"/>
      <c r="E5" s="10" t="s">
        <v>23</v>
      </c>
      <c r="F5" s="11"/>
      <c r="G5" s="8"/>
      <c r="I5" s="11"/>
      <c r="J5" s="8"/>
      <c r="N5" s="8"/>
    </row>
    <row r="6" spans="1:14" x14ac:dyDescent="0.2">
      <c r="A6" s="1" t="s">
        <v>12</v>
      </c>
    </row>
    <row r="7" spans="1:14" x14ac:dyDescent="0.2">
      <c r="B7" t="s">
        <v>4</v>
      </c>
      <c r="C7" s="7">
        <v>108457</v>
      </c>
      <c r="D7" s="7">
        <v>109453</v>
      </c>
      <c r="E7" s="7">
        <v>110629</v>
      </c>
      <c r="F7" s="7">
        <v>111715</v>
      </c>
      <c r="G7" s="7">
        <v>112800</v>
      </c>
      <c r="H7" s="7">
        <v>112800</v>
      </c>
      <c r="I7" s="7">
        <v>118440</v>
      </c>
      <c r="J7" s="7">
        <v>118440</v>
      </c>
      <c r="K7" s="7">
        <v>118440</v>
      </c>
      <c r="L7" s="7">
        <v>118440</v>
      </c>
      <c r="M7" s="7">
        <v>123280</v>
      </c>
      <c r="N7" s="7">
        <v>123280</v>
      </c>
    </row>
    <row r="8" spans="1:14" x14ac:dyDescent="0.2">
      <c r="B8" t="s">
        <v>0</v>
      </c>
      <c r="C8" s="7">
        <v>11500</v>
      </c>
      <c r="D8" s="7">
        <v>12500</v>
      </c>
      <c r="E8" s="7">
        <v>13000</v>
      </c>
      <c r="F8" s="7">
        <v>13000</v>
      </c>
      <c r="G8" s="7">
        <v>19500</v>
      </c>
      <c r="H8" s="7">
        <v>19500</v>
      </c>
      <c r="I8" s="7">
        <v>20670</v>
      </c>
      <c r="J8" s="7">
        <v>21400</v>
      </c>
      <c r="K8" s="7">
        <v>22100</v>
      </c>
      <c r="L8" s="7">
        <v>22500</v>
      </c>
      <c r="M8" s="7">
        <v>23175</v>
      </c>
      <c r="N8" s="7">
        <v>24102</v>
      </c>
    </row>
    <row r="9" spans="1:14" x14ac:dyDescent="0.2">
      <c r="B9" t="s">
        <v>1</v>
      </c>
      <c r="C9" s="7">
        <v>57000</v>
      </c>
      <c r="D9" s="7">
        <v>60000</v>
      </c>
      <c r="E9" s="7">
        <v>60000</v>
      </c>
      <c r="F9" s="7">
        <v>60000</v>
      </c>
      <c r="G9" s="7">
        <v>60000</v>
      </c>
      <c r="H9" s="7">
        <v>60000</v>
      </c>
      <c r="I9" s="7">
        <v>60000</v>
      </c>
      <c r="J9" s="7">
        <v>64000</v>
      </c>
      <c r="K9" s="7">
        <v>64000</v>
      </c>
      <c r="L9" s="7">
        <v>64000</v>
      </c>
      <c r="M9" s="7">
        <v>65600</v>
      </c>
      <c r="N9" s="41" t="s">
        <v>69</v>
      </c>
    </row>
    <row r="10" spans="1:14" x14ac:dyDescent="0.2">
      <c r="B10" s="3" t="s">
        <v>63</v>
      </c>
      <c r="C10" s="41" t="s">
        <v>69</v>
      </c>
      <c r="D10" s="41" t="s">
        <v>69</v>
      </c>
      <c r="E10" s="41" t="s">
        <v>69</v>
      </c>
      <c r="F10" s="41" t="s">
        <v>69</v>
      </c>
      <c r="G10" s="41" t="s">
        <v>69</v>
      </c>
      <c r="H10" s="41" t="s">
        <v>69</v>
      </c>
      <c r="I10" s="41" t="s">
        <v>69</v>
      </c>
      <c r="J10" s="41" t="s">
        <v>69</v>
      </c>
      <c r="K10" s="41" t="s">
        <v>69</v>
      </c>
      <c r="L10" s="41" t="s">
        <v>69</v>
      </c>
      <c r="M10" s="41" t="s">
        <v>69</v>
      </c>
      <c r="N10" s="7">
        <v>38000</v>
      </c>
    </row>
    <row r="11" spans="1:14" s="1" customFormat="1" x14ac:dyDescent="0.2">
      <c r="A11" s="1" t="s">
        <v>5</v>
      </c>
      <c r="C11" s="8">
        <f t="shared" ref="C11:M11" si="0">SUM(C7:C10)</f>
        <v>176957</v>
      </c>
      <c r="D11" s="8">
        <f t="shared" si="0"/>
        <v>181953</v>
      </c>
      <c r="E11" s="8">
        <f t="shared" si="0"/>
        <v>183629</v>
      </c>
      <c r="F11" s="8">
        <f t="shared" si="0"/>
        <v>184715</v>
      </c>
      <c r="G11" s="8">
        <f t="shared" si="0"/>
        <v>192300</v>
      </c>
      <c r="H11" s="8">
        <f t="shared" si="0"/>
        <v>192300</v>
      </c>
      <c r="I11" s="8">
        <f t="shared" si="0"/>
        <v>199110</v>
      </c>
      <c r="J11" s="8">
        <f t="shared" si="0"/>
        <v>203840</v>
      </c>
      <c r="K11" s="8">
        <f t="shared" si="0"/>
        <v>204540</v>
      </c>
      <c r="L11" s="8">
        <f t="shared" si="0"/>
        <v>204940</v>
      </c>
      <c r="M11" s="8">
        <f t="shared" si="0"/>
        <v>212055</v>
      </c>
      <c r="N11" s="8">
        <f>SUM(N7:N10)</f>
        <v>185382</v>
      </c>
    </row>
    <row r="12" spans="1:14" x14ac:dyDescent="0.2">
      <c r="D12" s="7"/>
      <c r="E12" s="7"/>
      <c r="H12" s="7"/>
      <c r="K12" s="7"/>
      <c r="L12" s="7"/>
      <c r="M12" s="7"/>
    </row>
    <row r="13" spans="1:14" x14ac:dyDescent="0.2">
      <c r="A13" s="1" t="s">
        <v>13</v>
      </c>
      <c r="D13" s="7"/>
      <c r="E13" s="7"/>
      <c r="H13" s="7"/>
      <c r="K13" s="7"/>
      <c r="L13" s="7"/>
      <c r="M13" s="7"/>
    </row>
    <row r="14" spans="1:14" x14ac:dyDescent="0.2">
      <c r="B14" t="s">
        <v>2</v>
      </c>
      <c r="C14" s="7">
        <v>1500</v>
      </c>
      <c r="D14" s="7">
        <v>1500</v>
      </c>
      <c r="E14" s="7">
        <v>1500</v>
      </c>
      <c r="F14" s="7">
        <v>1500</v>
      </c>
      <c r="G14" s="7">
        <v>1500</v>
      </c>
      <c r="H14" s="7">
        <v>1500</v>
      </c>
      <c r="I14" s="7">
        <v>1500</v>
      </c>
      <c r="J14" s="7">
        <v>1500</v>
      </c>
      <c r="K14" s="7">
        <v>1500</v>
      </c>
      <c r="L14" s="7">
        <v>1500</v>
      </c>
      <c r="M14" s="7">
        <v>3000</v>
      </c>
      <c r="N14" s="7">
        <v>1500</v>
      </c>
    </row>
    <row r="15" spans="1:14" x14ac:dyDescent="0.2">
      <c r="B15" t="s">
        <v>61</v>
      </c>
      <c r="C15" s="7">
        <v>6000</v>
      </c>
      <c r="D15" s="7">
        <v>4500</v>
      </c>
      <c r="E15" s="41" t="s">
        <v>69</v>
      </c>
      <c r="F15" s="41" t="s">
        <v>69</v>
      </c>
      <c r="G15" s="7">
        <v>4000</v>
      </c>
      <c r="H15" s="7">
        <v>2000</v>
      </c>
      <c r="I15" s="7">
        <v>2000</v>
      </c>
      <c r="J15" s="7">
        <v>2000</v>
      </c>
      <c r="K15" s="7">
        <v>2000</v>
      </c>
      <c r="L15" s="7">
        <v>2000</v>
      </c>
      <c r="M15" s="7">
        <v>2000</v>
      </c>
      <c r="N15" s="7">
        <v>2000</v>
      </c>
    </row>
    <row r="16" spans="1:14" x14ac:dyDescent="0.2">
      <c r="B16" t="s">
        <v>62</v>
      </c>
      <c r="C16" s="41" t="s">
        <v>69</v>
      </c>
      <c r="D16" s="41" t="s">
        <v>69</v>
      </c>
      <c r="E16" s="41" t="s">
        <v>69</v>
      </c>
      <c r="F16" s="41" t="s">
        <v>69</v>
      </c>
      <c r="G16" s="41" t="s">
        <v>69</v>
      </c>
      <c r="H16" s="41" t="s">
        <v>69</v>
      </c>
      <c r="I16" s="41" t="s">
        <v>69</v>
      </c>
      <c r="J16" s="41" t="s">
        <v>69</v>
      </c>
      <c r="K16" s="41" t="s">
        <v>69</v>
      </c>
      <c r="L16" s="7"/>
      <c r="M16" s="7">
        <v>4500</v>
      </c>
      <c r="N16" s="41" t="s">
        <v>69</v>
      </c>
    </row>
    <row r="17" spans="1:14" s="1" customFormat="1" x14ac:dyDescent="0.2">
      <c r="A17" s="1" t="s">
        <v>5</v>
      </c>
      <c r="C17" s="8">
        <f t="shared" ref="C17:M17" si="1">SUM(C14:C16)</f>
        <v>7500</v>
      </c>
      <c r="D17" s="8">
        <f t="shared" si="1"/>
        <v>6000</v>
      </c>
      <c r="E17" s="8">
        <f t="shared" si="1"/>
        <v>1500</v>
      </c>
      <c r="F17" s="8">
        <f t="shared" si="1"/>
        <v>1500</v>
      </c>
      <c r="G17" s="8">
        <f t="shared" si="1"/>
        <v>5500</v>
      </c>
      <c r="H17" s="8">
        <f t="shared" si="1"/>
        <v>3500</v>
      </c>
      <c r="I17" s="8">
        <f t="shared" si="1"/>
        <v>3500</v>
      </c>
      <c r="J17" s="8">
        <f t="shared" si="1"/>
        <v>3500</v>
      </c>
      <c r="K17" s="8">
        <f t="shared" si="1"/>
        <v>3500</v>
      </c>
      <c r="L17" s="8">
        <f t="shared" si="1"/>
        <v>3500</v>
      </c>
      <c r="M17" s="8">
        <f t="shared" si="1"/>
        <v>9500</v>
      </c>
      <c r="N17" s="8">
        <f>SUM(N14:N16)</f>
        <v>3500</v>
      </c>
    </row>
    <row r="18" spans="1:14" x14ac:dyDescent="0.2">
      <c r="D18" s="7"/>
      <c r="E18" s="7"/>
      <c r="H18" s="7"/>
      <c r="K18" s="7"/>
      <c r="L18" s="7"/>
      <c r="M18" s="7"/>
    </row>
    <row r="19" spans="1:14" x14ac:dyDescent="0.2">
      <c r="A19" s="1" t="s">
        <v>30</v>
      </c>
      <c r="C19" s="41" t="s">
        <v>69</v>
      </c>
      <c r="D19" s="3" t="s">
        <v>69</v>
      </c>
      <c r="E19" s="3" t="s">
        <v>69</v>
      </c>
      <c r="F19" s="41">
        <v>0</v>
      </c>
      <c r="G19" s="41">
        <v>0</v>
      </c>
      <c r="H19" s="41">
        <v>1000</v>
      </c>
      <c r="I19" s="41">
        <v>1000</v>
      </c>
      <c r="J19" s="41">
        <v>1000</v>
      </c>
      <c r="K19" s="41">
        <v>1000</v>
      </c>
      <c r="L19" s="41">
        <v>1000</v>
      </c>
      <c r="M19" s="41">
        <v>1000</v>
      </c>
      <c r="N19" s="7">
        <v>1000</v>
      </c>
    </row>
    <row r="20" spans="1:14" x14ac:dyDescent="0.2">
      <c r="A20" s="1" t="s">
        <v>32</v>
      </c>
      <c r="C20" s="41">
        <v>17000</v>
      </c>
      <c r="D20" s="41">
        <v>15000</v>
      </c>
      <c r="E20" s="41">
        <v>7500</v>
      </c>
      <c r="F20" s="41" t="s">
        <v>69</v>
      </c>
      <c r="G20" s="41" t="s">
        <v>69</v>
      </c>
      <c r="H20" s="41" t="s">
        <v>69</v>
      </c>
      <c r="I20" s="41" t="s">
        <v>69</v>
      </c>
      <c r="J20" s="41" t="s">
        <v>69</v>
      </c>
      <c r="K20" s="41">
        <v>1500</v>
      </c>
      <c r="L20" s="41">
        <f>1500+10308</f>
        <v>11808</v>
      </c>
      <c r="M20" s="41">
        <v>9431</v>
      </c>
      <c r="N20" s="7">
        <v>2000</v>
      </c>
    </row>
    <row r="21" spans="1:14" x14ac:dyDescent="0.2">
      <c r="A21" s="1" t="s">
        <v>68</v>
      </c>
      <c r="C21" s="41" t="s">
        <v>69</v>
      </c>
      <c r="D21" s="41" t="s">
        <v>69</v>
      </c>
      <c r="E21" s="41" t="s">
        <v>69</v>
      </c>
      <c r="F21" s="41" t="s">
        <v>69</v>
      </c>
      <c r="G21" s="41" t="s">
        <v>69</v>
      </c>
      <c r="H21" s="41" t="s">
        <v>69</v>
      </c>
      <c r="I21" s="41" t="s">
        <v>69</v>
      </c>
      <c r="J21" s="41" t="s">
        <v>69</v>
      </c>
      <c r="K21" s="41" t="s">
        <v>69</v>
      </c>
      <c r="L21" s="41" t="s">
        <v>69</v>
      </c>
      <c r="M21" s="41" t="s">
        <v>69</v>
      </c>
      <c r="N21" s="7">
        <v>1558</v>
      </c>
    </row>
    <row r="22" spans="1:14" x14ac:dyDescent="0.2">
      <c r="A22" s="1" t="s">
        <v>5</v>
      </c>
      <c r="C22" s="8">
        <f t="shared" ref="C22:M22" si="2">SUM(C19:C21)</f>
        <v>17000</v>
      </c>
      <c r="D22" s="8">
        <f t="shared" si="2"/>
        <v>15000</v>
      </c>
      <c r="E22" s="8">
        <f t="shared" si="2"/>
        <v>7500</v>
      </c>
      <c r="F22" s="8">
        <f t="shared" si="2"/>
        <v>0</v>
      </c>
      <c r="G22" s="8">
        <f t="shared" si="2"/>
        <v>0</v>
      </c>
      <c r="H22" s="8">
        <f t="shared" si="2"/>
        <v>1000</v>
      </c>
      <c r="I22" s="8">
        <f t="shared" si="2"/>
        <v>1000</v>
      </c>
      <c r="J22" s="8">
        <f t="shared" si="2"/>
        <v>1000</v>
      </c>
      <c r="K22" s="8">
        <f t="shared" si="2"/>
        <v>2500</v>
      </c>
      <c r="L22" s="8">
        <f t="shared" si="2"/>
        <v>12808</v>
      </c>
      <c r="M22" s="8">
        <f t="shared" si="2"/>
        <v>10431</v>
      </c>
      <c r="N22" s="8">
        <f>SUM(N19:N21)</f>
        <v>4558</v>
      </c>
    </row>
    <row r="23" spans="1:14" x14ac:dyDescent="0.2">
      <c r="A23" s="1"/>
      <c r="C23" s="8"/>
      <c r="D23" s="8"/>
      <c r="E23" s="8"/>
      <c r="F23" s="8"/>
      <c r="H23" s="7"/>
      <c r="K23" s="7"/>
      <c r="L23" s="7"/>
      <c r="M23" s="7"/>
    </row>
    <row r="24" spans="1:14" s="1" customFormat="1" x14ac:dyDescent="0.2">
      <c r="A24" s="1" t="s">
        <v>24</v>
      </c>
      <c r="C24" s="8">
        <v>0</v>
      </c>
      <c r="D24" s="8">
        <v>0</v>
      </c>
      <c r="E24" s="8">
        <v>0</v>
      </c>
      <c r="F24" s="8">
        <v>200</v>
      </c>
      <c r="G24" s="8">
        <v>200</v>
      </c>
      <c r="H24" s="8">
        <v>200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</row>
    <row r="25" spans="1:14" x14ac:dyDescent="0.2">
      <c r="D25" s="7"/>
      <c r="E25" s="7"/>
      <c r="H25" s="7"/>
      <c r="K25" s="7"/>
      <c r="L25" s="7"/>
      <c r="M25" s="7"/>
    </row>
    <row r="26" spans="1:14" s="1" customFormat="1" x14ac:dyDescent="0.2">
      <c r="A26" s="1" t="s">
        <v>70</v>
      </c>
      <c r="C26" s="8">
        <v>1800</v>
      </c>
      <c r="D26" s="8">
        <v>2300</v>
      </c>
      <c r="E26" s="8">
        <v>2300</v>
      </c>
      <c r="F26" s="8">
        <v>2300</v>
      </c>
      <c r="G26" s="8">
        <v>2300</v>
      </c>
      <c r="H26" s="8">
        <v>2300</v>
      </c>
      <c r="I26" s="8">
        <v>2300</v>
      </c>
      <c r="J26" s="8">
        <v>3500</v>
      </c>
      <c r="K26" s="8">
        <v>3500</v>
      </c>
      <c r="L26" s="8">
        <v>3500</v>
      </c>
      <c r="M26" s="8">
        <v>4000</v>
      </c>
      <c r="N26" s="8">
        <v>6000</v>
      </c>
    </row>
    <row r="27" spans="1:14" x14ac:dyDescent="0.2">
      <c r="D27" s="7"/>
      <c r="E27" s="7"/>
      <c r="H27" s="7"/>
      <c r="K27" s="7"/>
      <c r="L27" s="7"/>
      <c r="M27" s="7"/>
    </row>
    <row r="28" spans="1:14" x14ac:dyDescent="0.2">
      <c r="A28" s="1" t="s">
        <v>6</v>
      </c>
      <c r="B28" s="1"/>
      <c r="D28" s="7"/>
      <c r="E28" s="7"/>
      <c r="H28" s="7"/>
      <c r="K28" s="7"/>
      <c r="L28" s="7"/>
      <c r="M28" s="7"/>
    </row>
    <row r="29" spans="1:14" x14ac:dyDescent="0.2">
      <c r="A29" s="1"/>
      <c r="B29" s="3" t="s">
        <v>73</v>
      </c>
      <c r="C29" s="41" t="s">
        <v>69</v>
      </c>
      <c r="D29" s="41" t="s">
        <v>69</v>
      </c>
      <c r="E29" s="41" t="s">
        <v>69</v>
      </c>
      <c r="F29" s="41" t="s">
        <v>69</v>
      </c>
      <c r="G29" s="41" t="s">
        <v>69</v>
      </c>
      <c r="H29" s="41" t="s">
        <v>69</v>
      </c>
      <c r="I29" s="41" t="s">
        <v>69</v>
      </c>
      <c r="J29" s="41" t="s">
        <v>69</v>
      </c>
      <c r="K29" s="41" t="s">
        <v>69</v>
      </c>
      <c r="L29" s="41" t="s">
        <v>69</v>
      </c>
      <c r="M29" s="41" t="s">
        <v>69</v>
      </c>
      <c r="N29" s="7">
        <v>9000</v>
      </c>
    </row>
    <row r="30" spans="1:14" x14ac:dyDescent="0.2">
      <c r="A30" s="1"/>
      <c r="B30" s="3" t="s">
        <v>71</v>
      </c>
      <c r="C30" s="41" t="s">
        <v>69</v>
      </c>
      <c r="D30" s="7"/>
      <c r="E30" s="7"/>
      <c r="H30" s="7"/>
      <c r="K30" s="7"/>
      <c r="L30" s="7"/>
      <c r="M30" s="7"/>
      <c r="N30" s="7">
        <v>16000</v>
      </c>
    </row>
    <row r="31" spans="1:14" x14ac:dyDescent="0.2">
      <c r="B31" t="s">
        <v>19</v>
      </c>
      <c r="C31" s="7">
        <v>3000</v>
      </c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7">
        <v>0</v>
      </c>
    </row>
    <row r="32" spans="1:14" x14ac:dyDescent="0.2">
      <c r="B32" s="3" t="s">
        <v>21</v>
      </c>
      <c r="C32" s="7">
        <v>6350</v>
      </c>
      <c r="D32" s="7">
        <v>6250</v>
      </c>
      <c r="E32" s="41"/>
      <c r="F32" s="41"/>
      <c r="G32" s="41"/>
      <c r="H32" s="41"/>
      <c r="I32" s="41"/>
      <c r="J32" s="41"/>
      <c r="K32" s="41"/>
      <c r="L32" s="41"/>
      <c r="M32" s="41"/>
      <c r="N32" s="7">
        <v>0</v>
      </c>
    </row>
    <row r="33" spans="1:14" x14ac:dyDescent="0.2">
      <c r="B33" s="3" t="s">
        <v>18</v>
      </c>
      <c r="C33" s="41">
        <v>0</v>
      </c>
      <c r="D33" s="41" t="s">
        <v>69</v>
      </c>
      <c r="E33" s="41"/>
      <c r="F33" s="41"/>
      <c r="G33" s="41"/>
      <c r="H33" s="41"/>
      <c r="I33" s="41"/>
      <c r="J33" s="41"/>
      <c r="K33" s="41"/>
      <c r="L33" s="41"/>
      <c r="M33" s="41"/>
      <c r="N33" s="7">
        <v>0</v>
      </c>
    </row>
    <row r="34" spans="1:14" x14ac:dyDescent="0.2">
      <c r="B34" s="3" t="s">
        <v>7</v>
      </c>
      <c r="C34" s="7">
        <v>3350</v>
      </c>
      <c r="D34" s="41" t="s">
        <v>69</v>
      </c>
      <c r="E34" s="41"/>
      <c r="F34" s="41"/>
      <c r="G34" s="41"/>
      <c r="H34" s="41"/>
      <c r="I34" s="41"/>
      <c r="J34" s="41"/>
      <c r="K34" s="41"/>
      <c r="L34" s="41"/>
      <c r="M34" s="41"/>
      <c r="N34" s="7">
        <v>0</v>
      </c>
    </row>
    <row r="35" spans="1:14" x14ac:dyDescent="0.2">
      <c r="B35" s="3" t="s">
        <v>14</v>
      </c>
      <c r="C35" s="7">
        <v>550</v>
      </c>
      <c r="D35" s="41" t="s">
        <v>69</v>
      </c>
      <c r="E35" s="41"/>
      <c r="F35" s="41"/>
      <c r="G35" s="41"/>
      <c r="H35" s="41"/>
      <c r="I35" s="41"/>
      <c r="J35" s="41"/>
      <c r="K35" s="41"/>
      <c r="L35" s="41"/>
      <c r="M35" s="41"/>
      <c r="N35" s="7">
        <v>0</v>
      </c>
    </row>
    <row r="36" spans="1:14" s="1" customFormat="1" x14ac:dyDescent="0.2">
      <c r="A36" s="1" t="s">
        <v>5</v>
      </c>
      <c r="C36" s="8">
        <f t="shared" ref="C36:M36" si="3">SUM(C29:C35)</f>
        <v>13250</v>
      </c>
      <c r="D36" s="8">
        <f t="shared" si="3"/>
        <v>6250</v>
      </c>
      <c r="E36" s="8">
        <f t="shared" si="3"/>
        <v>0</v>
      </c>
      <c r="F36" s="8">
        <f t="shared" si="3"/>
        <v>0</v>
      </c>
      <c r="G36" s="8">
        <f t="shared" si="3"/>
        <v>0</v>
      </c>
      <c r="H36" s="8">
        <f t="shared" si="3"/>
        <v>0</v>
      </c>
      <c r="I36" s="8">
        <f t="shared" si="3"/>
        <v>0</v>
      </c>
      <c r="J36" s="8">
        <f t="shared" si="3"/>
        <v>0</v>
      </c>
      <c r="K36" s="8">
        <f t="shared" si="3"/>
        <v>0</v>
      </c>
      <c r="L36" s="8">
        <f t="shared" si="3"/>
        <v>0</v>
      </c>
      <c r="M36" s="8">
        <f t="shared" si="3"/>
        <v>0</v>
      </c>
      <c r="N36" s="8">
        <f>SUM(N29:N35)</f>
        <v>25000</v>
      </c>
    </row>
    <row r="37" spans="1:14" x14ac:dyDescent="0.2">
      <c r="D37" s="7"/>
      <c r="E37" s="7"/>
      <c r="H37" s="7"/>
      <c r="K37" s="7"/>
      <c r="L37" s="7"/>
      <c r="M37" s="7"/>
    </row>
    <row r="38" spans="1:14" s="1" customFormat="1" x14ac:dyDescent="0.2">
      <c r="A38" s="1" t="s">
        <v>3</v>
      </c>
      <c r="C38" s="8">
        <f>C11+C17+C22++C24+C26+C36</f>
        <v>216507</v>
      </c>
      <c r="D38" s="8">
        <f t="shared" ref="D38:M38" si="4">D11+D17+D22++D24+D26+D36</f>
        <v>211503</v>
      </c>
      <c r="E38" s="8">
        <f t="shared" si="4"/>
        <v>194929</v>
      </c>
      <c r="F38" s="8">
        <f t="shared" si="4"/>
        <v>188715</v>
      </c>
      <c r="G38" s="8">
        <f t="shared" si="4"/>
        <v>200300</v>
      </c>
      <c r="H38" s="8">
        <f t="shared" si="4"/>
        <v>199300</v>
      </c>
      <c r="I38" s="8">
        <f t="shared" si="4"/>
        <v>205910</v>
      </c>
      <c r="J38" s="8">
        <f t="shared" si="4"/>
        <v>211840</v>
      </c>
      <c r="K38" s="8">
        <f t="shared" si="4"/>
        <v>214040</v>
      </c>
      <c r="L38" s="8">
        <f t="shared" si="4"/>
        <v>224748</v>
      </c>
      <c r="M38" s="8">
        <f t="shared" si="4"/>
        <v>235986</v>
      </c>
      <c r="N38" s="8">
        <f>N11+N17+N22++N24+N26+N36</f>
        <v>224440</v>
      </c>
    </row>
    <row r="39" spans="1:14" s="1" customFormat="1" x14ac:dyDescent="0.2">
      <c r="A39" s="1" t="s">
        <v>67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s="1" customFormat="1" x14ac:dyDescent="0.2">
      <c r="A40" s="1" t="s">
        <v>66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2" spans="1:14" x14ac:dyDescent="0.2">
      <c r="A42" s="1" t="s">
        <v>8</v>
      </c>
      <c r="C42" s="8">
        <v>142602</v>
      </c>
      <c r="D42" s="8">
        <v>149732</v>
      </c>
      <c r="E42" s="8">
        <v>149732</v>
      </c>
      <c r="F42" s="8">
        <v>167707</v>
      </c>
      <c r="G42" s="8">
        <v>176092</v>
      </c>
      <c r="H42" s="8">
        <v>184901</v>
      </c>
      <c r="I42" s="8">
        <v>194146</v>
      </c>
      <c r="J42" s="8">
        <v>203853</v>
      </c>
      <c r="K42" s="8">
        <v>214046</v>
      </c>
      <c r="L42" s="8">
        <v>224748</v>
      </c>
      <c r="M42" s="8">
        <v>235985</v>
      </c>
      <c r="N42" s="8">
        <v>224442</v>
      </c>
    </row>
    <row r="43" spans="1:14" x14ac:dyDescent="0.2">
      <c r="A43" s="1" t="s">
        <v>74</v>
      </c>
      <c r="C43" s="8">
        <f t="shared" ref="C43:N43" si="5">+C38-C42</f>
        <v>73905</v>
      </c>
      <c r="D43" s="8">
        <f t="shared" si="5"/>
        <v>61771</v>
      </c>
      <c r="E43" s="8">
        <f t="shared" si="5"/>
        <v>45197</v>
      </c>
      <c r="F43" s="8">
        <f t="shared" si="5"/>
        <v>21008</v>
      </c>
      <c r="G43" s="8">
        <f t="shared" si="5"/>
        <v>24208</v>
      </c>
      <c r="H43" s="8">
        <f t="shared" si="5"/>
        <v>14399</v>
      </c>
      <c r="I43" s="8">
        <f t="shared" si="5"/>
        <v>11764</v>
      </c>
      <c r="J43" s="8">
        <f t="shared" si="5"/>
        <v>7987</v>
      </c>
      <c r="K43" s="8">
        <f t="shared" si="5"/>
        <v>-6</v>
      </c>
      <c r="L43" s="8">
        <f t="shared" si="5"/>
        <v>0</v>
      </c>
      <c r="M43" s="8">
        <f t="shared" si="5"/>
        <v>1</v>
      </c>
      <c r="N43" s="8">
        <f t="shared" si="5"/>
        <v>-2</v>
      </c>
    </row>
    <row r="44" spans="1:14" x14ac:dyDescent="0.2">
      <c r="A44" s="6" t="s">
        <v>11</v>
      </c>
      <c r="B44" s="5"/>
    </row>
    <row r="45" spans="1:14" x14ac:dyDescent="0.2">
      <c r="A45" s="5"/>
      <c r="B45" s="5" t="s">
        <v>9</v>
      </c>
    </row>
    <row r="46" spans="1:14" x14ac:dyDescent="0.2">
      <c r="A46" s="5"/>
      <c r="B46" s="5" t="s">
        <v>10</v>
      </c>
      <c r="F46"/>
      <c r="G46"/>
      <c r="I46"/>
      <c r="J46"/>
      <c r="N46"/>
    </row>
    <row r="47" spans="1:14" x14ac:dyDescent="0.2">
      <c r="A47" s="5"/>
      <c r="B47" s="5"/>
      <c r="N47"/>
    </row>
    <row r="48" spans="1:14" x14ac:dyDescent="0.2">
      <c r="A48" s="5"/>
      <c r="B48" s="5"/>
      <c r="N48"/>
    </row>
    <row r="49" spans="1:14" x14ac:dyDescent="0.2">
      <c r="A49" s="5"/>
      <c r="B49" s="5"/>
      <c r="N49"/>
    </row>
    <row r="50" spans="1:14" x14ac:dyDescent="0.2">
      <c r="A50" s="5"/>
      <c r="B50" s="5"/>
      <c r="N50"/>
    </row>
    <row r="51" spans="1:14" x14ac:dyDescent="0.2">
      <c r="A51" s="3"/>
      <c r="N51"/>
    </row>
    <row r="52" spans="1:14" x14ac:dyDescent="0.2">
      <c r="A52" s="3"/>
      <c r="N52"/>
    </row>
    <row r="53" spans="1:14" x14ac:dyDescent="0.2">
      <c r="C53" s="8"/>
      <c r="D53" s="1"/>
      <c r="E53" s="1"/>
      <c r="N53"/>
    </row>
    <row r="54" spans="1:14" x14ac:dyDescent="0.2">
      <c r="C54" s="8"/>
      <c r="D54" s="1"/>
      <c r="E54" s="13"/>
      <c r="N54"/>
    </row>
    <row r="55" spans="1:14" x14ac:dyDescent="0.2">
      <c r="A55" s="12"/>
      <c r="N55"/>
    </row>
    <row r="56" spans="1:14" x14ac:dyDescent="0.2">
      <c r="A56" s="12"/>
      <c r="N56"/>
    </row>
    <row r="57" spans="1:14" x14ac:dyDescent="0.2">
      <c r="A57" s="3"/>
      <c r="C57" s="8"/>
      <c r="N57"/>
    </row>
    <row r="58" spans="1:14" x14ac:dyDescent="0.2">
      <c r="C58" s="8"/>
      <c r="E58" s="9"/>
      <c r="N58"/>
    </row>
    <row r="59" spans="1:14" x14ac:dyDescent="0.2">
      <c r="C59" s="8"/>
      <c r="E59" s="9"/>
      <c r="N59"/>
    </row>
    <row r="60" spans="1:14" x14ac:dyDescent="0.2">
      <c r="A60" s="3"/>
      <c r="N60"/>
    </row>
    <row r="61" spans="1:14" x14ac:dyDescent="0.2">
      <c r="A61" s="3"/>
      <c r="C61" s="8"/>
      <c r="E61" s="9"/>
      <c r="N61"/>
    </row>
    <row r="62" spans="1:14" x14ac:dyDescent="0.2">
      <c r="A62" s="3"/>
      <c r="C62" s="8"/>
      <c r="E62" s="9"/>
      <c r="N62"/>
    </row>
    <row r="63" spans="1:14" x14ac:dyDescent="0.2">
      <c r="A63" s="12"/>
      <c r="C63" s="8"/>
      <c r="E63" s="9"/>
      <c r="N63"/>
    </row>
    <row r="64" spans="1:14" x14ac:dyDescent="0.2">
      <c r="A64" s="12"/>
      <c r="N64"/>
    </row>
    <row r="65" spans="1:14" x14ac:dyDescent="0.2">
      <c r="A65" s="12"/>
      <c r="C65" s="8"/>
      <c r="E65" s="9"/>
      <c r="N65"/>
    </row>
    <row r="66" spans="1:14" x14ac:dyDescent="0.2">
      <c r="A66" s="12"/>
      <c r="C66" s="8"/>
      <c r="E66" s="9"/>
      <c r="N66"/>
    </row>
    <row r="67" spans="1:14" x14ac:dyDescent="0.2">
      <c r="C67" s="8"/>
      <c r="E67" s="9"/>
      <c r="N67"/>
    </row>
    <row r="68" spans="1:14" x14ac:dyDescent="0.2">
      <c r="A68" s="12"/>
      <c r="C68" s="8"/>
      <c r="N68"/>
    </row>
    <row r="69" spans="1:14" x14ac:dyDescent="0.2">
      <c r="A69" s="12"/>
      <c r="C69" s="8"/>
      <c r="E69" s="9"/>
      <c r="N69"/>
    </row>
    <row r="70" spans="1:14" x14ac:dyDescent="0.2">
      <c r="N70"/>
    </row>
    <row r="71" spans="1:14" x14ac:dyDescent="0.2">
      <c r="A71" s="12"/>
      <c r="C71" s="8"/>
      <c r="D71" s="2"/>
      <c r="N71"/>
    </row>
    <row r="72" spans="1:14" x14ac:dyDescent="0.2">
      <c r="A72" s="12"/>
      <c r="C72" s="8"/>
      <c r="D72" s="2"/>
      <c r="E72" s="9"/>
      <c r="N72"/>
    </row>
    <row r="73" spans="1:14" x14ac:dyDescent="0.2">
      <c r="A73" s="12"/>
      <c r="C73" s="8"/>
      <c r="D73" s="2"/>
      <c r="E73" s="9"/>
    </row>
    <row r="74" spans="1:14" x14ac:dyDescent="0.2">
      <c r="A74" s="12"/>
      <c r="C74" s="8"/>
      <c r="D74" s="2"/>
      <c r="E74" s="9"/>
    </row>
    <row r="75" spans="1:14" x14ac:dyDescent="0.2">
      <c r="A75" s="12"/>
      <c r="C75" s="8"/>
      <c r="D75" s="7"/>
      <c r="E75" s="9"/>
    </row>
    <row r="76" spans="1:14" x14ac:dyDescent="0.2">
      <c r="A76" s="12"/>
      <c r="D76" s="7"/>
      <c r="E76" s="7"/>
    </row>
    <row r="77" spans="1:14" x14ac:dyDescent="0.2">
      <c r="C77" s="8"/>
      <c r="D77" s="7"/>
      <c r="E77" s="9"/>
    </row>
    <row r="78" spans="1:14" ht="11.25" customHeight="1" x14ac:dyDescent="0.2">
      <c r="A78" s="12"/>
      <c r="C78" s="8"/>
      <c r="D78" s="7"/>
      <c r="E78" s="7"/>
    </row>
    <row r="79" spans="1:14" x14ac:dyDescent="0.2">
      <c r="D79" s="7"/>
      <c r="E79" s="7"/>
    </row>
    <row r="80" spans="1:14" x14ac:dyDescent="0.2">
      <c r="C80" s="8"/>
      <c r="D80" s="7"/>
      <c r="E80" s="9"/>
    </row>
    <row r="81" spans="3:5" x14ac:dyDescent="0.2">
      <c r="C81" s="8"/>
      <c r="D81" s="7"/>
      <c r="E81" s="7"/>
    </row>
    <row r="82" spans="3:5" x14ac:dyDescent="0.2">
      <c r="D82" s="7"/>
      <c r="E82" s="7"/>
    </row>
    <row r="83" spans="3:5" x14ac:dyDescent="0.2">
      <c r="C83" s="8"/>
      <c r="D83" s="8"/>
    </row>
    <row r="84" spans="3:5" x14ac:dyDescent="0.2">
      <c r="C84" s="8"/>
      <c r="D84" s="8"/>
      <c r="E84" s="9"/>
    </row>
  </sheetData>
  <phoneticPr fontId="0" type="noConversion"/>
  <pageMargins left="0.75" right="0.75" top="1" bottom="1" header="0.5" footer="0.5"/>
  <pageSetup scale="65" fitToHeight="0" orientation="landscape" horizontalDpi="4294967293" verticalDpi="4294967293" r:id="rId1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Subscription Fees</vt:lpstr>
      <vt:lpstr>Subscription Expenses</vt:lpstr>
      <vt:lpstr>'Subscription Expenses'!Print_Area</vt:lpstr>
    </vt:vector>
  </TitlesOfParts>
  <Company>California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Chancellor</dc:creator>
  <cp:lastModifiedBy>ValuedClient</cp:lastModifiedBy>
  <cp:lastPrinted>2017-06-27T21:25:04Z</cp:lastPrinted>
  <dcterms:created xsi:type="dcterms:W3CDTF">2006-02-06T23:41:21Z</dcterms:created>
  <dcterms:modified xsi:type="dcterms:W3CDTF">2017-10-28T04:40:24Z</dcterms:modified>
</cp:coreProperties>
</file>