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101" windowWidth="1932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<sst xmlns="http://schemas.openxmlformats.org/spreadsheetml/2006/main" count="60" uniqueCount="52">
  <si>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Roper</t>
  </si>
  <si>
    <t>Field</t>
  </si>
  <si>
    <t>Berkeley</t>
  </si>
  <si>
    <t xml:space="preserve">SFSU </t>
  </si>
  <si>
    <t>Total</t>
  </si>
  <si>
    <t xml:space="preserve">ICPSR </t>
  </si>
  <si>
    <t>Subtotal</t>
  </si>
  <si>
    <t>Conference &amp; Meeting Expenses</t>
  </si>
  <si>
    <t>Program Initiatives</t>
  </si>
  <si>
    <t>Student Research Journal</t>
  </si>
  <si>
    <t>Revenue</t>
  </si>
  <si>
    <t>Minimum Chancellor's Office contribution (shortfall)</t>
  </si>
  <si>
    <t xml:space="preserve">campus dues and budgeted expenditures.  The SSRIC agrees to continue its efforts to </t>
  </si>
  <si>
    <t>maximize campus subscription revenues.</t>
  </si>
  <si>
    <r>
      <t>Note:</t>
    </r>
    <r>
      <rPr>
        <i/>
        <sz val="10"/>
        <rFont val="Arial"/>
        <family val="2"/>
      </rPr>
      <t xml:space="preserve">  The Chancellor's Office agrees to fund the shortfall in revenue between revenue from</t>
    </r>
  </si>
  <si>
    <t>Data Subscriptions</t>
  </si>
  <si>
    <t>Web &amp; Access Services</t>
  </si>
  <si>
    <t>paid by CO</t>
  </si>
  <si>
    <t>National Study of the Changing Workforce</t>
  </si>
  <si>
    <t>2006-2007</t>
  </si>
  <si>
    <t>Expeditures</t>
  </si>
  <si>
    <t>2007-08</t>
  </si>
  <si>
    <t>SSRIC Newsletter</t>
  </si>
  <si>
    <t>TR Fellowships</t>
  </si>
  <si>
    <t>2008-09</t>
  </si>
  <si>
    <t>SDA</t>
  </si>
  <si>
    <t>Revenue from dues for 2007-2008</t>
  </si>
  <si>
    <t>Chancellor's Office contribution (shortfall) for 2007-2008</t>
  </si>
  <si>
    <t>%  of total budget</t>
  </si>
  <si>
    <t>2009-10</t>
  </si>
  <si>
    <t>campuses subscribe except Maritime)</t>
  </si>
  <si>
    <t>Revenue from dues for 2008-2009</t>
  </si>
  <si>
    <t>Chancellor's Office contribution (shortfall) for 2008-2009</t>
  </si>
  <si>
    <t>Revised</t>
  </si>
  <si>
    <t>Conference calls</t>
  </si>
  <si>
    <t>2010-11</t>
  </si>
  <si>
    <t>Revenue from dues for 2009-10</t>
  </si>
  <si>
    <t>Chancellor's Office contribution (shortfall)</t>
  </si>
  <si>
    <t>2011-12</t>
  </si>
  <si>
    <t>Revenue from dues for 2010-11</t>
  </si>
  <si>
    <t>2012-13</t>
  </si>
  <si>
    <t>Revenue from dues for 2011-12</t>
  </si>
  <si>
    <t>2013-14</t>
  </si>
  <si>
    <t>% increase</t>
  </si>
  <si>
    <t>Revenue from dues for 2012-13</t>
  </si>
  <si>
    <t>Proposed Social Science Research and Instructional Council Budget, 2014-2015</t>
  </si>
  <si>
    <t>2014-15</t>
  </si>
  <si>
    <t>Revenue from dues for 2013-14</t>
  </si>
  <si>
    <t>Maximum possible revenue from dues for 2014-15</t>
  </si>
  <si>
    <t xml:space="preserve">(rates continue to increase by 5% in 2014-15 and all </t>
  </si>
  <si>
    <t>Travel -- chair</t>
  </si>
  <si>
    <t>Travel -- other reps (meetings and workshops)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</si>
</sst>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0_);[Red]\(&quot;$&quot;#,##0.000\)"/>
    <numFmt numFmtId="168" formatCode="&quot;$&quot;#,##0"/>
    <numFmt numFmtId="169" formatCode="0.0%"/>
    <numFmt numFmtId="170" formatCode="0.0"/>
    <numFmt numFmtId="171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39.7109375" style="0" customWidth="1"/>
    <col min="3" max="3" width="11.421875" style="7" bestFit="1" customWidth="1"/>
    <col min="4" max="5" width="10.421875" style="0" customWidth="1"/>
    <col min="6" max="6" width="10.00390625" style="7" customWidth="1"/>
    <col min="7" max="7" width="9.7109375" style="7" bestFit="1" customWidth="1"/>
    <col min="8" max="8" width="8.8515625" style="0" customWidth="1"/>
    <col min="9" max="9" width="10.140625" style="7" bestFit="1" customWidth="1"/>
    <col min="10" max="10" width="10.28125" style="7" bestFit="1" customWidth="1"/>
    <col min="11" max="11" width="8.8515625" style="0" customWidth="1"/>
    <col min="12" max="12" width="10.7109375" style="13" bestFit="1" customWidth="1"/>
  </cols>
  <sheetData>
    <row r="1" spans="1:5" ht="14.25" customHeight="1">
      <c r="A1" s="4" t="s">
        <v>45</v>
      </c>
      <c r="D1" s="1"/>
      <c r="E1" s="1"/>
    </row>
    <row r="2" spans="1:5" ht="14.25" customHeight="1">
      <c r="A2" s="4"/>
      <c r="D2" s="1"/>
      <c r="E2" s="1"/>
    </row>
    <row r="3" spans="1:12" s="1" customFormat="1" ht="14.25" customHeight="1">
      <c r="A3" s="1" t="s">
        <v>20</v>
      </c>
      <c r="C3" s="8"/>
      <c r="F3" s="8"/>
      <c r="G3" s="8"/>
      <c r="I3" s="8"/>
      <c r="J3" s="8"/>
      <c r="L3" s="9"/>
    </row>
    <row r="4" spans="3:12" s="1" customFormat="1" ht="12.75" customHeight="1">
      <c r="C4" s="11" t="s">
        <v>19</v>
      </c>
      <c r="D4" s="10" t="s">
        <v>21</v>
      </c>
      <c r="E4" s="10" t="s">
        <v>24</v>
      </c>
      <c r="F4" s="11" t="s">
        <v>29</v>
      </c>
      <c r="G4" s="11" t="s">
        <v>35</v>
      </c>
      <c r="H4" s="10" t="s">
        <v>38</v>
      </c>
      <c r="I4" s="11" t="s">
        <v>40</v>
      </c>
      <c r="J4" s="8" t="s">
        <v>42</v>
      </c>
      <c r="K4" s="1" t="s">
        <v>46</v>
      </c>
      <c r="L4" s="9" t="s">
        <v>43</v>
      </c>
    </row>
    <row r="5" spans="3:12" s="1" customFormat="1" ht="12.75" customHeight="1">
      <c r="C5" s="11"/>
      <c r="D5" s="10"/>
      <c r="E5" s="10" t="s">
        <v>33</v>
      </c>
      <c r="F5" s="11"/>
      <c r="G5" s="8"/>
      <c r="I5" s="11"/>
      <c r="J5" s="8"/>
      <c r="L5" s="9"/>
    </row>
    <row r="6" ht="12.75">
      <c r="A6" s="1" t="s">
        <v>15</v>
      </c>
    </row>
    <row r="7" spans="2:12" ht="12.75">
      <c r="B7" t="s">
        <v>5</v>
      </c>
      <c r="C7" s="7">
        <v>108457</v>
      </c>
      <c r="D7" s="7">
        <v>109453</v>
      </c>
      <c r="E7" s="7">
        <v>110629</v>
      </c>
      <c r="F7" s="7">
        <v>111715</v>
      </c>
      <c r="G7" s="7">
        <v>112800</v>
      </c>
      <c r="H7" s="7">
        <v>112800</v>
      </c>
      <c r="I7" s="7">
        <v>118440</v>
      </c>
      <c r="J7" s="7">
        <v>118440</v>
      </c>
      <c r="K7" s="7">
        <v>118440</v>
      </c>
      <c r="L7" s="13">
        <f>(K7-J7)/J7</f>
        <v>0</v>
      </c>
    </row>
    <row r="8" spans="2:12" ht="12.75">
      <c r="B8" t="s">
        <v>1</v>
      </c>
      <c r="C8" s="7">
        <v>57000</v>
      </c>
      <c r="D8" s="7">
        <v>60000</v>
      </c>
      <c r="E8" s="7">
        <v>60000</v>
      </c>
      <c r="F8" s="7">
        <v>60000</v>
      </c>
      <c r="G8" s="7">
        <v>60000</v>
      </c>
      <c r="H8" s="7">
        <v>60000</v>
      </c>
      <c r="I8" s="7">
        <v>60000</v>
      </c>
      <c r="J8" s="7">
        <v>64000</v>
      </c>
      <c r="K8" s="7">
        <v>64000</v>
      </c>
      <c r="L8" s="13">
        <f>(K8-J8)/J8</f>
        <v>0</v>
      </c>
    </row>
    <row r="9" spans="2:12" ht="12.75">
      <c r="B9" t="s">
        <v>0</v>
      </c>
      <c r="C9" s="7">
        <v>11500</v>
      </c>
      <c r="D9" s="7">
        <v>12500</v>
      </c>
      <c r="E9" s="7">
        <v>13000</v>
      </c>
      <c r="F9" s="7">
        <v>13000</v>
      </c>
      <c r="G9" s="7">
        <v>19500</v>
      </c>
      <c r="H9" s="7">
        <v>19500</v>
      </c>
      <c r="I9" s="7">
        <v>20670</v>
      </c>
      <c r="J9" s="7">
        <v>21400</v>
      </c>
      <c r="K9" s="7">
        <v>22100</v>
      </c>
      <c r="L9" s="13">
        <f>(K9-J9)/J9</f>
        <v>0.03271028037383177</v>
      </c>
    </row>
    <row r="10" spans="1:12" s="1" customFormat="1" ht="12.75">
      <c r="A10" s="1" t="s">
        <v>6</v>
      </c>
      <c r="C10" s="8">
        <f aca="true" t="shared" si="0" ref="C10:K10">SUM(C7:C9)</f>
        <v>176957</v>
      </c>
      <c r="D10" s="8">
        <f t="shared" si="0"/>
        <v>181953</v>
      </c>
      <c r="E10" s="8">
        <f t="shared" si="0"/>
        <v>183629</v>
      </c>
      <c r="F10" s="8">
        <f t="shared" si="0"/>
        <v>184715</v>
      </c>
      <c r="G10" s="8">
        <f t="shared" si="0"/>
        <v>192300</v>
      </c>
      <c r="H10" s="8">
        <f t="shared" si="0"/>
        <v>192300</v>
      </c>
      <c r="I10" s="8">
        <f t="shared" si="0"/>
        <v>199110</v>
      </c>
      <c r="J10" s="8">
        <f t="shared" si="0"/>
        <v>203840</v>
      </c>
      <c r="K10" s="8">
        <f t="shared" si="0"/>
        <v>204540</v>
      </c>
      <c r="L10" s="13">
        <f>(K10-J10)/J10</f>
        <v>0.003434065934065934</v>
      </c>
    </row>
    <row r="11" spans="4:11" ht="12.75">
      <c r="D11" s="7"/>
      <c r="E11" s="7"/>
      <c r="H11" s="7"/>
      <c r="K11" s="7"/>
    </row>
    <row r="12" spans="1:11" ht="12.75">
      <c r="A12" s="1" t="s">
        <v>16</v>
      </c>
      <c r="D12" s="7"/>
      <c r="E12" s="7"/>
      <c r="H12" s="7"/>
      <c r="K12" s="7"/>
    </row>
    <row r="13" spans="2:12" ht="12.75">
      <c r="B13" t="s">
        <v>2</v>
      </c>
      <c r="C13" s="7">
        <v>1500</v>
      </c>
      <c r="D13" s="7">
        <v>1500</v>
      </c>
      <c r="E13" s="7">
        <v>1500</v>
      </c>
      <c r="F13" s="7">
        <v>1500</v>
      </c>
      <c r="G13" s="7">
        <v>1500</v>
      </c>
      <c r="H13" s="7">
        <v>1500</v>
      </c>
      <c r="I13" s="7">
        <v>1500</v>
      </c>
      <c r="J13" s="7">
        <v>1500</v>
      </c>
      <c r="K13" s="7">
        <v>1500</v>
      </c>
      <c r="L13" s="13">
        <f>(K13-J13)/J13</f>
        <v>0</v>
      </c>
    </row>
    <row r="14" spans="2:12" ht="12.75">
      <c r="B14" t="s">
        <v>3</v>
      </c>
      <c r="C14" s="7">
        <v>6000</v>
      </c>
      <c r="D14" s="7">
        <v>4500</v>
      </c>
      <c r="E14" s="7">
        <v>0</v>
      </c>
      <c r="F14" s="7">
        <v>0</v>
      </c>
      <c r="G14" s="7">
        <v>4000</v>
      </c>
      <c r="H14" s="7">
        <v>2000</v>
      </c>
      <c r="I14" s="7">
        <v>2000</v>
      </c>
      <c r="J14" s="7">
        <v>2000</v>
      </c>
      <c r="K14" s="7">
        <v>2000</v>
      </c>
      <c r="L14" s="13">
        <f>(K14-J14)/J14</f>
        <v>0</v>
      </c>
    </row>
    <row r="15" spans="1:12" s="1" customFormat="1" ht="12.75">
      <c r="A15" s="1" t="s">
        <v>6</v>
      </c>
      <c r="C15" s="8">
        <f aca="true" t="shared" si="1" ref="C15:K15">SUM(C13:C14)</f>
        <v>7500</v>
      </c>
      <c r="D15" s="8">
        <f t="shared" si="1"/>
        <v>6000</v>
      </c>
      <c r="E15" s="8">
        <f t="shared" si="1"/>
        <v>1500</v>
      </c>
      <c r="F15" s="8">
        <f t="shared" si="1"/>
        <v>1500</v>
      </c>
      <c r="G15" s="8">
        <f t="shared" si="1"/>
        <v>5500</v>
      </c>
      <c r="H15" s="8">
        <f t="shared" si="1"/>
        <v>3500</v>
      </c>
      <c r="I15" s="8">
        <f t="shared" si="1"/>
        <v>3500</v>
      </c>
      <c r="J15" s="8">
        <f t="shared" si="1"/>
        <v>3500</v>
      </c>
      <c r="K15" s="8">
        <f t="shared" si="1"/>
        <v>3500</v>
      </c>
      <c r="L15" s="13">
        <f>(K15-J15)/J15</f>
        <v>0</v>
      </c>
    </row>
    <row r="16" spans="4:11" ht="12.75">
      <c r="D16" s="7"/>
      <c r="E16" s="7"/>
      <c r="H16" s="7"/>
      <c r="K16" s="7"/>
    </row>
    <row r="17" spans="1:11" ht="12.75">
      <c r="A17" s="1" t="s">
        <v>50</v>
      </c>
      <c r="C17" s="8">
        <v>17000</v>
      </c>
      <c r="D17" s="8">
        <v>15000</v>
      </c>
      <c r="E17" s="8">
        <v>7500</v>
      </c>
      <c r="F17" s="8">
        <v>0</v>
      </c>
      <c r="G17" s="8">
        <v>0</v>
      </c>
      <c r="H17" s="8">
        <v>1000</v>
      </c>
      <c r="I17" s="8">
        <v>1000</v>
      </c>
      <c r="J17" s="8">
        <v>1000</v>
      </c>
      <c r="K17" s="8">
        <v>1000</v>
      </c>
    </row>
    <row r="18" spans="1:11" ht="12.75">
      <c r="A18" s="1" t="s">
        <v>51</v>
      </c>
      <c r="C18" s="8"/>
      <c r="D18" s="8"/>
      <c r="E18" s="8"/>
      <c r="F18" s="8"/>
      <c r="G18" s="8"/>
      <c r="H18" s="8"/>
      <c r="I18" s="8"/>
      <c r="J18" s="8"/>
      <c r="K18" s="8">
        <v>1500</v>
      </c>
    </row>
    <row r="19" spans="1:11" ht="12.75">
      <c r="A19" s="1" t="s">
        <v>6</v>
      </c>
      <c r="C19" s="8"/>
      <c r="D19" s="8"/>
      <c r="E19" s="8"/>
      <c r="F19" s="8"/>
      <c r="H19" s="7"/>
      <c r="K19" s="8">
        <f>K17+K18</f>
        <v>2500</v>
      </c>
    </row>
    <row r="20" spans="1:11" ht="12.75">
      <c r="A20" s="1"/>
      <c r="C20" s="8"/>
      <c r="D20" s="8"/>
      <c r="E20" s="8"/>
      <c r="F20" s="8"/>
      <c r="H20" s="7"/>
      <c r="K20" s="7"/>
    </row>
    <row r="21" spans="1:12" s="1" customFormat="1" ht="12.75">
      <c r="A21" s="1" t="s">
        <v>34</v>
      </c>
      <c r="C21" s="8"/>
      <c r="D21" s="8"/>
      <c r="E21" s="8"/>
      <c r="F21" s="8">
        <v>200</v>
      </c>
      <c r="G21" s="8">
        <v>200</v>
      </c>
      <c r="H21" s="8">
        <v>200</v>
      </c>
      <c r="I21" s="8">
        <v>0</v>
      </c>
      <c r="J21" s="8">
        <v>0</v>
      </c>
      <c r="K21" s="8">
        <v>0</v>
      </c>
      <c r="L21" s="13">
        <v>0</v>
      </c>
    </row>
    <row r="22" spans="4:11" ht="12.75">
      <c r="D22" s="7"/>
      <c r="E22" s="7"/>
      <c r="H22" s="7"/>
      <c r="K22" s="7"/>
    </row>
    <row r="23" spans="1:12" s="1" customFormat="1" ht="12.75">
      <c r="A23" s="1" t="s">
        <v>7</v>
      </c>
      <c r="C23" s="8">
        <v>1800</v>
      </c>
      <c r="D23" s="8">
        <v>2300</v>
      </c>
      <c r="E23" s="8">
        <v>2300</v>
      </c>
      <c r="F23" s="8">
        <v>2300</v>
      </c>
      <c r="G23" s="8">
        <v>2300</v>
      </c>
      <c r="H23" s="8">
        <v>2300</v>
      </c>
      <c r="I23" s="8">
        <v>2300</v>
      </c>
      <c r="J23" s="8">
        <v>3500</v>
      </c>
      <c r="K23" s="8">
        <v>3500</v>
      </c>
      <c r="L23" s="13">
        <f>(K23-J23)/J23</f>
        <v>0</v>
      </c>
    </row>
    <row r="24" spans="4:11" ht="12.75">
      <c r="D24" s="7"/>
      <c r="E24" s="7"/>
      <c r="H24" s="7"/>
      <c r="K24" s="7"/>
    </row>
    <row r="25" spans="1:11" ht="12.75">
      <c r="A25" s="1" t="s">
        <v>8</v>
      </c>
      <c r="B25" s="1"/>
      <c r="D25" s="7"/>
      <c r="E25" s="7"/>
      <c r="H25" s="7"/>
      <c r="K25" s="7"/>
    </row>
    <row r="26" spans="2:12" ht="12.75">
      <c r="B26" t="s">
        <v>23</v>
      </c>
      <c r="C26" s="7">
        <v>3000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3">
        <v>0</v>
      </c>
    </row>
    <row r="27" spans="2:12" ht="12.75">
      <c r="B27" s="3" t="s">
        <v>25</v>
      </c>
      <c r="C27" s="7">
        <v>6350</v>
      </c>
      <c r="D27" s="7">
        <v>6250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>
        <v>0</v>
      </c>
    </row>
    <row r="28" spans="2:12" ht="12.75">
      <c r="B28" s="3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3">
        <v>0</v>
      </c>
    </row>
    <row r="29" spans="2:12" ht="12.75">
      <c r="B29" s="3" t="s">
        <v>9</v>
      </c>
      <c r="C29" s="7">
        <v>3350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3">
        <v>0</v>
      </c>
    </row>
    <row r="30" spans="2:12" ht="12.75">
      <c r="B30" s="3" t="s">
        <v>18</v>
      </c>
      <c r="C30" s="7">
        <v>550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3">
        <v>0</v>
      </c>
    </row>
    <row r="31" spans="1:12" s="1" customFormat="1" ht="12.75">
      <c r="A31" s="1" t="s">
        <v>6</v>
      </c>
      <c r="C31" s="8">
        <f>SUM(C26:C30)</f>
        <v>13250</v>
      </c>
      <c r="D31" s="8">
        <f>SUM(D26:D30)</f>
        <v>6250</v>
      </c>
      <c r="E31" s="8">
        <f>SUM(E26:E30)</f>
        <v>0</v>
      </c>
      <c r="F31" s="8">
        <f>SUM(F26:F30)</f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9">
        <v>0</v>
      </c>
    </row>
    <row r="32" spans="4:11" ht="12.75">
      <c r="D32" s="7"/>
      <c r="E32" s="7"/>
      <c r="H32" s="7"/>
      <c r="K32" s="7"/>
    </row>
    <row r="33" spans="1:12" s="1" customFormat="1" ht="12.75">
      <c r="A33" s="1" t="s">
        <v>4</v>
      </c>
      <c r="C33" s="8">
        <f>C10+C15+C17+C23+C31</f>
        <v>216507</v>
      </c>
      <c r="D33" s="8">
        <f>D10+D15+D17+D23+D31</f>
        <v>211503</v>
      </c>
      <c r="E33" s="8">
        <f>E10+E15+E17+E23+E31</f>
        <v>194929</v>
      </c>
      <c r="F33" s="8">
        <f>F10+F15+F17+F21+F23+F31</f>
        <v>188715</v>
      </c>
      <c r="G33" s="8">
        <f>G10+G15+G17+G21+G23+G31</f>
        <v>200300</v>
      </c>
      <c r="H33" s="8">
        <f>H10+H15+H17+H21+H23+H31</f>
        <v>199300</v>
      </c>
      <c r="I33" s="8">
        <f>I10+I15+I17+I21+I23+I31</f>
        <v>205910</v>
      </c>
      <c r="J33" s="8">
        <f>J10+J15+J17+J21+J23+J31</f>
        <v>211840</v>
      </c>
      <c r="K33" s="8">
        <f>K10+K15+K19+K23</f>
        <v>214040</v>
      </c>
      <c r="L33" s="9">
        <f>(K33-J33)/J33</f>
        <v>0.010385196374622357</v>
      </c>
    </row>
    <row r="35" ht="12.75">
      <c r="A35" s="1" t="s">
        <v>10</v>
      </c>
    </row>
    <row r="36" ht="12.75">
      <c r="A36" s="1"/>
    </row>
    <row r="37" spans="1:2" ht="12.75">
      <c r="A37" s="6" t="s">
        <v>14</v>
      </c>
      <c r="B37" s="5"/>
    </row>
    <row r="38" spans="1:2" ht="12.75">
      <c r="A38" s="5"/>
      <c r="B38" s="5" t="s">
        <v>12</v>
      </c>
    </row>
    <row r="39" spans="1:2" ht="12.75">
      <c r="A39" s="5"/>
      <c r="B39" s="5" t="s">
        <v>13</v>
      </c>
    </row>
    <row r="40" spans="1:2" ht="12.75">
      <c r="A40" s="5"/>
      <c r="B40" s="5"/>
    </row>
    <row r="41" spans="1:5" ht="12.75">
      <c r="A41" s="5"/>
      <c r="B41" s="5"/>
      <c r="E41" t="s">
        <v>28</v>
      </c>
    </row>
    <row r="42" spans="1:5" ht="12.75">
      <c r="A42" s="5"/>
      <c r="B42" s="5"/>
      <c r="E42" t="s">
        <v>17</v>
      </c>
    </row>
    <row r="43" ht="12.75">
      <c r="A43" s="12" t="s">
        <v>48</v>
      </c>
    </row>
    <row r="44" ht="12.75">
      <c r="A44" s="12" t="s">
        <v>49</v>
      </c>
    </row>
    <row r="45" spans="1:3" ht="12.75">
      <c r="A45" t="s">
        <v>30</v>
      </c>
      <c r="C45" s="8">
        <v>214046</v>
      </c>
    </row>
    <row r="46" spans="1:5" ht="12.75">
      <c r="A46" t="s">
        <v>11</v>
      </c>
      <c r="C46" s="8">
        <v>0</v>
      </c>
      <c r="E46" s="9">
        <v>0</v>
      </c>
    </row>
    <row r="48" ht="12.75">
      <c r="A48" s="12" t="s">
        <v>37</v>
      </c>
    </row>
    <row r="49" spans="1:5" ht="12.75">
      <c r="A49" s="12" t="s">
        <v>47</v>
      </c>
      <c r="C49" s="8">
        <v>203853</v>
      </c>
      <c r="E49" s="9">
        <f>C50/J33</f>
        <v>0.0377029833836858</v>
      </c>
    </row>
    <row r="50" spans="1:5" ht="12.75">
      <c r="A50" s="12" t="s">
        <v>37</v>
      </c>
      <c r="C50" s="8">
        <f>J33-C49</f>
        <v>7987</v>
      </c>
      <c r="E50" s="9"/>
    </row>
    <row r="51" spans="3:5" ht="12.75">
      <c r="C51" s="8"/>
      <c r="E51" s="9"/>
    </row>
    <row r="52" spans="1:3" ht="12.75">
      <c r="A52" s="12" t="s">
        <v>44</v>
      </c>
      <c r="C52" s="8">
        <v>194146</v>
      </c>
    </row>
    <row r="53" spans="1:5" ht="12.75">
      <c r="A53" s="12" t="s">
        <v>37</v>
      </c>
      <c r="C53" s="8">
        <f>I33-C52</f>
        <v>11764</v>
      </c>
      <c r="E53" s="9">
        <f>C53/I33</f>
        <v>0.05713175659268613</v>
      </c>
    </row>
    <row r="55" spans="1:4" ht="12.75">
      <c r="A55" s="12" t="s">
        <v>41</v>
      </c>
      <c r="C55" s="8">
        <v>184901</v>
      </c>
      <c r="D55" s="2"/>
    </row>
    <row r="56" spans="1:5" ht="12.75">
      <c r="A56" s="12" t="s">
        <v>37</v>
      </c>
      <c r="C56" s="8">
        <f>H33-C55</f>
        <v>14399</v>
      </c>
      <c r="D56" s="2"/>
      <c r="E56" s="9">
        <f>C56/H33</f>
        <v>0.07224786753637732</v>
      </c>
    </row>
    <row r="57" spans="1:5" ht="12.75">
      <c r="A57" s="12"/>
      <c r="C57" s="8"/>
      <c r="D57" s="2"/>
      <c r="E57" s="9"/>
    </row>
    <row r="58" spans="1:5" ht="12.75">
      <c r="A58" s="12" t="s">
        <v>39</v>
      </c>
      <c r="C58" s="8">
        <v>176092</v>
      </c>
      <c r="D58" s="2"/>
      <c r="E58" s="9"/>
    </row>
    <row r="59" spans="1:5" ht="12.75">
      <c r="A59" s="12" t="s">
        <v>37</v>
      </c>
      <c r="C59" s="8">
        <f>G33-C58</f>
        <v>24208</v>
      </c>
      <c r="D59" s="7"/>
      <c r="E59" s="9">
        <f>C59/G33</f>
        <v>0.12085871193210185</v>
      </c>
    </row>
    <row r="60" spans="1:5" ht="12.75">
      <c r="A60" s="12"/>
      <c r="D60" s="7"/>
      <c r="E60" s="7"/>
    </row>
    <row r="61" spans="1:5" ht="12.75">
      <c r="A61" t="s">
        <v>36</v>
      </c>
      <c r="C61" s="8">
        <v>167707</v>
      </c>
      <c r="D61" s="7"/>
      <c r="E61" s="9">
        <f>C62/F33</f>
        <v>0.11132130461277588</v>
      </c>
    </row>
    <row r="62" spans="1:5" ht="11.25" customHeight="1">
      <c r="A62" s="12" t="s">
        <v>37</v>
      </c>
      <c r="C62" s="8">
        <f>F33-C61</f>
        <v>21008</v>
      </c>
      <c r="D62" s="7"/>
      <c r="E62" s="7"/>
    </row>
    <row r="63" spans="4:5" ht="12.75">
      <c r="D63" s="7"/>
      <c r="E63" s="7"/>
    </row>
    <row r="64" spans="1:5" ht="12.75">
      <c r="A64" t="s">
        <v>31</v>
      </c>
      <c r="C64" s="8">
        <v>149732</v>
      </c>
      <c r="D64" s="7"/>
      <c r="E64" s="9">
        <f>C65/E33</f>
        <v>0.2318639094234311</v>
      </c>
    </row>
    <row r="65" spans="1:5" ht="12.75">
      <c r="A65" t="s">
        <v>32</v>
      </c>
      <c r="C65" s="8">
        <f>E33-C64</f>
        <v>45197</v>
      </c>
      <c r="D65" s="7"/>
      <c r="E65" s="7"/>
    </row>
    <row r="66" spans="4:5" ht="12.75">
      <c r="D66" s="7"/>
      <c r="E66" s="7"/>
    </row>
    <row r="67" spans="1:4" ht="12.75">
      <c r="A67" t="s">
        <v>26</v>
      </c>
      <c r="C67" s="8">
        <v>142602</v>
      </c>
      <c r="D67" s="8"/>
    </row>
    <row r="68" spans="1:5" ht="12.75">
      <c r="A68" t="s">
        <v>27</v>
      </c>
      <c r="C68" s="8">
        <f>D33-C67</f>
        <v>68901</v>
      </c>
      <c r="D68" s="8"/>
      <c r="E68" s="9">
        <f>C68/D33</f>
        <v>0.32576842881661255</v>
      </c>
    </row>
  </sheetData>
  <sheetProtection/>
  <printOptions/>
  <pageMargins left="0.75" right="0.75" top="1" bottom="1" header="0.5" footer="0.5"/>
  <pageSetup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ednelson</cp:lastModifiedBy>
  <cp:lastPrinted>2014-02-17T19:03:41Z</cp:lastPrinted>
  <dcterms:created xsi:type="dcterms:W3CDTF">2006-02-06T23:41:21Z</dcterms:created>
  <dcterms:modified xsi:type="dcterms:W3CDTF">2014-05-03T21:44:49Z</dcterms:modified>
  <cp:category/>
  <cp:version/>
  <cp:contentType/>
  <cp:contentStatus/>
</cp:coreProperties>
</file>