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-435" windowWidth="19320" windowHeight="13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6" i="1" l="1"/>
  <c r="E58" i="1"/>
  <c r="M10" i="1" l="1"/>
  <c r="M19" i="1"/>
  <c r="M15" i="1"/>
  <c r="L18" i="1"/>
  <c r="L19" i="1"/>
  <c r="L10" i="1"/>
  <c r="L15" i="1"/>
  <c r="L33" i="1" s="1"/>
  <c r="C50" i="1" s="1"/>
  <c r="K19" i="1"/>
  <c r="K10" i="1"/>
  <c r="K15" i="1"/>
  <c r="J15" i="1"/>
  <c r="J10" i="1"/>
  <c r="I15" i="1"/>
  <c r="I10" i="1"/>
  <c r="I33" i="1" s="1"/>
  <c r="C61" i="1" s="1"/>
  <c r="E61" i="1" s="1"/>
  <c r="H15" i="1"/>
  <c r="H10" i="1"/>
  <c r="H33" i="1" s="1"/>
  <c r="C64" i="1" s="1"/>
  <c r="E64" i="1" s="1"/>
  <c r="F10" i="1"/>
  <c r="F33" i="1" s="1"/>
  <c r="C70" i="1" s="1"/>
  <c r="E69" i="1" s="1"/>
  <c r="F15" i="1"/>
  <c r="F31" i="1"/>
  <c r="G10" i="1"/>
  <c r="G15" i="1"/>
  <c r="E10" i="1"/>
  <c r="E15" i="1"/>
  <c r="E33" i="1" s="1"/>
  <c r="C73" i="1" s="1"/>
  <c r="E72" i="1" s="1"/>
  <c r="E31" i="1"/>
  <c r="D31" i="1"/>
  <c r="D10" i="1"/>
  <c r="D15" i="1"/>
  <c r="C10" i="1"/>
  <c r="C15" i="1"/>
  <c r="C31" i="1"/>
  <c r="J33" i="1" l="1"/>
  <c r="C58" i="1" s="1"/>
  <c r="G33" i="1"/>
  <c r="C67" i="1" s="1"/>
  <c r="E67" i="1" s="1"/>
  <c r="C54" i="1"/>
  <c r="M33" i="1"/>
  <c r="C46" i="1" s="1"/>
  <c r="D33" i="1"/>
  <c r="C76" i="1" s="1"/>
  <c r="E76" i="1" s="1"/>
  <c r="C33" i="1"/>
  <c r="K33" i="1"/>
</calcChain>
</file>

<file path=xl/sharedStrings.xml><?xml version="1.0" encoding="utf-8"?>
<sst xmlns="http://schemas.openxmlformats.org/spreadsheetml/2006/main" count="66" uniqueCount="53">
  <si>
    <t>Roper</t>
  </si>
  <si>
    <t>Field</t>
  </si>
  <si>
    <t>Berkeley</t>
  </si>
  <si>
    <t xml:space="preserve">SFSU </t>
  </si>
  <si>
    <t>Total</t>
  </si>
  <si>
    <t xml:space="preserve">ICPSR </t>
  </si>
  <si>
    <t>Subtotal</t>
  </si>
  <si>
    <t>Conference &amp; Meeting Expenses</t>
  </si>
  <si>
    <t>Program Initiatives</t>
  </si>
  <si>
    <t>Student Research Journal</t>
  </si>
  <si>
    <t>Revenue</t>
  </si>
  <si>
    <t>Minimum Chancellor's Office contribution (shortfall)</t>
  </si>
  <si>
    <t xml:space="preserve">campus dues and budgeted expenditures.  The SSRIC agrees to continue its efforts to </t>
  </si>
  <si>
    <t>maximize campus subscription revenues.</t>
  </si>
  <si>
    <r>
      <t>Note:</t>
    </r>
    <r>
      <rPr>
        <i/>
        <sz val="10"/>
        <rFont val="Arial"/>
        <family val="2"/>
      </rPr>
      <t xml:space="preserve">  The Chancellor's Office agrees to fund the shortfall in revenue between revenue from</t>
    </r>
  </si>
  <si>
    <t>Data Subscriptions</t>
  </si>
  <si>
    <t>Web &amp; Access Services</t>
  </si>
  <si>
    <t>paid by CO</t>
  </si>
  <si>
    <t>National Study of the Changing Workforce</t>
  </si>
  <si>
    <t>2006-2007</t>
  </si>
  <si>
    <t>Expeditures</t>
  </si>
  <si>
    <t>2007-08</t>
  </si>
  <si>
    <t>SSRIC Newsletter</t>
  </si>
  <si>
    <t>TR Fellowships</t>
  </si>
  <si>
    <t>2008-09</t>
  </si>
  <si>
    <t>SDA</t>
  </si>
  <si>
    <t>Revenue from dues for 2007-2008</t>
  </si>
  <si>
    <t>Chancellor's Office contribution (shortfall) for 2007-2008</t>
  </si>
  <si>
    <t>2009-10</t>
  </si>
  <si>
    <t>Revenue from dues for 2008-2009</t>
  </si>
  <si>
    <t>Chancellor's Office contribution (shortfall) for 2008-2009</t>
  </si>
  <si>
    <t>Revised</t>
  </si>
  <si>
    <t>Conference calls</t>
  </si>
  <si>
    <t>2010-11</t>
  </si>
  <si>
    <t>Revenue from dues for 2009-10</t>
  </si>
  <si>
    <t>Chancellor's Office contribution (shortfall)</t>
  </si>
  <si>
    <t>2011-12</t>
  </si>
  <si>
    <t>Revenue from dues for 2010-11</t>
  </si>
  <si>
    <t>2012-13</t>
  </si>
  <si>
    <t>Revenue from dues for 2011-12</t>
  </si>
  <si>
    <t>2013-14</t>
  </si>
  <si>
    <t>Revenue from dues for 2012-13</t>
  </si>
  <si>
    <t>2014-15</t>
  </si>
  <si>
    <t>Revenue from dues for 2013-14</t>
  </si>
  <si>
    <t>Travel -- chair</t>
  </si>
  <si>
    <t>2015-16</t>
  </si>
  <si>
    <t>Revenue from dues for 2014-15</t>
  </si>
  <si>
    <t>Chancellor's Office contribution (excess)</t>
  </si>
  <si>
    <t>Travel -- other reps (meetings, workshops, and fees)</t>
  </si>
  <si>
    <t>2016-17</t>
  </si>
  <si>
    <t>Revenue from dues for 2015-16</t>
  </si>
  <si>
    <t xml:space="preserve">Revenue from dues for 2016-17 </t>
  </si>
  <si>
    <t>(all campuses except Pomona and Maritime Academy)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</si>
</sst>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0.0%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6" fontId="2" fillId="0" borderId="0" xfId="0" applyNumberFormat="1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0" fillId="0" borderId="0" xfId="0" applyNumberForma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zoomScaleNormal="100" workbookViewId="0">
      <selection activeCell="M6" sqref="M6"/>
    </sheetView>
  </sheetViews>
  <sheetFormatPr defaultColWidth="8.85546875" defaultRowHeight="12.75" x14ac:dyDescent="0.2"/>
  <cols>
    <col min="1" max="1" width="8.85546875" customWidth="1"/>
    <col min="2" max="2" width="35.7109375" customWidth="1"/>
    <col min="3" max="3" width="11.42578125" style="7" bestFit="1" customWidth="1"/>
    <col min="4" max="5" width="10.42578125" customWidth="1"/>
    <col min="6" max="6" width="10" style="7" customWidth="1"/>
    <col min="7" max="7" width="9.7109375" style="7" bestFit="1" customWidth="1"/>
    <col min="9" max="9" width="10.140625" style="7" bestFit="1" customWidth="1"/>
    <col min="10" max="10" width="10.28515625" style="7" bestFit="1" customWidth="1"/>
  </cols>
  <sheetData>
    <row r="1" spans="1:13" ht="14.25" customHeight="1" x14ac:dyDescent="0.25">
      <c r="A1" s="4"/>
      <c r="D1" s="1"/>
      <c r="E1" s="1"/>
    </row>
    <row r="2" spans="1:13" ht="14.25" customHeight="1" x14ac:dyDescent="0.2">
      <c r="A2" s="1" t="s">
        <v>20</v>
      </c>
      <c r="D2" s="1"/>
      <c r="E2" s="1"/>
    </row>
    <row r="3" spans="1:13" s="1" customFormat="1" ht="14.25" customHeight="1" x14ac:dyDescent="0.2">
      <c r="C3" s="8"/>
      <c r="F3" s="8"/>
      <c r="G3" s="8"/>
      <c r="I3" s="8"/>
      <c r="J3" s="8"/>
    </row>
    <row r="4" spans="1:13" s="1" customFormat="1" ht="12.95" customHeight="1" x14ac:dyDescent="0.2">
      <c r="C4" s="11" t="s">
        <v>19</v>
      </c>
      <c r="D4" s="10" t="s">
        <v>21</v>
      </c>
      <c r="E4" s="10" t="s">
        <v>24</v>
      </c>
      <c r="F4" s="11" t="s">
        <v>28</v>
      </c>
      <c r="G4" s="11" t="s">
        <v>33</v>
      </c>
      <c r="H4" s="10" t="s">
        <v>36</v>
      </c>
      <c r="I4" s="11" t="s">
        <v>38</v>
      </c>
      <c r="J4" s="8" t="s">
        <v>40</v>
      </c>
      <c r="K4" s="1" t="s">
        <v>42</v>
      </c>
      <c r="L4" s="1" t="s">
        <v>45</v>
      </c>
      <c r="M4" s="1" t="s">
        <v>49</v>
      </c>
    </row>
    <row r="5" spans="1:13" s="1" customFormat="1" ht="12.95" customHeight="1" x14ac:dyDescent="0.2">
      <c r="A5" s="1" t="s">
        <v>15</v>
      </c>
      <c r="C5" s="11"/>
      <c r="D5" s="10"/>
      <c r="E5" s="10" t="s">
        <v>31</v>
      </c>
      <c r="F5" s="11"/>
      <c r="G5" s="8"/>
      <c r="I5" s="11"/>
      <c r="J5" s="8"/>
      <c r="M5" s="1" t="s">
        <v>31</v>
      </c>
    </row>
    <row r="7" spans="1:13" x14ac:dyDescent="0.2">
      <c r="B7" t="s">
        <v>5</v>
      </c>
      <c r="C7" s="7">
        <v>108457</v>
      </c>
      <c r="D7" s="7">
        <v>109453</v>
      </c>
      <c r="E7" s="7">
        <v>110629</v>
      </c>
      <c r="F7" s="7">
        <v>111715</v>
      </c>
      <c r="G7" s="7">
        <v>112800</v>
      </c>
      <c r="H7" s="7">
        <v>112800</v>
      </c>
      <c r="I7" s="7">
        <v>118440</v>
      </c>
      <c r="J7" s="7">
        <v>118440</v>
      </c>
      <c r="K7" s="7">
        <v>118440</v>
      </c>
      <c r="L7" s="7">
        <v>118440</v>
      </c>
      <c r="M7" s="7">
        <v>123280</v>
      </c>
    </row>
    <row r="8" spans="1:13" x14ac:dyDescent="0.2">
      <c r="B8" t="s">
        <v>1</v>
      </c>
      <c r="C8" s="7">
        <v>57000</v>
      </c>
      <c r="D8" s="7">
        <v>60000</v>
      </c>
      <c r="E8" s="7">
        <v>60000</v>
      </c>
      <c r="F8" s="7">
        <v>60000</v>
      </c>
      <c r="G8" s="7">
        <v>60000</v>
      </c>
      <c r="H8" s="7">
        <v>60000</v>
      </c>
      <c r="I8" s="7">
        <v>60000</v>
      </c>
      <c r="J8" s="7">
        <v>64000</v>
      </c>
      <c r="K8" s="7">
        <v>64000</v>
      </c>
      <c r="L8" s="7">
        <v>64000</v>
      </c>
      <c r="M8" s="7">
        <v>65600</v>
      </c>
    </row>
    <row r="9" spans="1:13" x14ac:dyDescent="0.2">
      <c r="A9" s="1" t="s">
        <v>6</v>
      </c>
      <c r="B9" t="s">
        <v>0</v>
      </c>
      <c r="C9" s="7">
        <v>11500</v>
      </c>
      <c r="D9" s="7">
        <v>12500</v>
      </c>
      <c r="E9" s="7">
        <v>13000</v>
      </c>
      <c r="F9" s="7">
        <v>13000</v>
      </c>
      <c r="G9" s="7">
        <v>19500</v>
      </c>
      <c r="H9" s="7">
        <v>19500</v>
      </c>
      <c r="I9" s="7">
        <v>20670</v>
      </c>
      <c r="J9" s="7">
        <v>21400</v>
      </c>
      <c r="K9" s="7">
        <v>22100</v>
      </c>
      <c r="L9" s="7">
        <v>22500</v>
      </c>
      <c r="M9" s="7">
        <v>23175</v>
      </c>
    </row>
    <row r="10" spans="1:13" s="1" customFormat="1" x14ac:dyDescent="0.2">
      <c r="A10"/>
      <c r="C10" s="8">
        <f t="shared" ref="C10:K10" si="0">SUM(C7:C9)</f>
        <v>176957</v>
      </c>
      <c r="D10" s="8">
        <f t="shared" si="0"/>
        <v>181953</v>
      </c>
      <c r="E10" s="8">
        <f t="shared" si="0"/>
        <v>183629</v>
      </c>
      <c r="F10" s="8">
        <f t="shared" si="0"/>
        <v>184715</v>
      </c>
      <c r="G10" s="8">
        <f t="shared" si="0"/>
        <v>192300</v>
      </c>
      <c r="H10" s="8">
        <f t="shared" si="0"/>
        <v>192300</v>
      </c>
      <c r="I10" s="8">
        <f t="shared" si="0"/>
        <v>199110</v>
      </c>
      <c r="J10" s="8">
        <f t="shared" si="0"/>
        <v>203840</v>
      </c>
      <c r="K10" s="8">
        <f t="shared" si="0"/>
        <v>204540</v>
      </c>
      <c r="L10" s="8">
        <f>SUM(L7:L9)</f>
        <v>204940</v>
      </c>
      <c r="M10" s="8">
        <f>SUM(M7:M9)</f>
        <v>212055</v>
      </c>
    </row>
    <row r="11" spans="1:13" x14ac:dyDescent="0.2">
      <c r="A11" s="1" t="s">
        <v>16</v>
      </c>
      <c r="D11" s="7"/>
      <c r="E11" s="7"/>
      <c r="H11" s="7"/>
      <c r="K11" s="7"/>
      <c r="L11" s="7"/>
      <c r="M11" s="7"/>
    </row>
    <row r="12" spans="1:13" x14ac:dyDescent="0.2">
      <c r="D12" s="7"/>
      <c r="E12" s="7"/>
      <c r="H12" s="7"/>
      <c r="K12" s="7"/>
      <c r="L12" s="7"/>
      <c r="M12" s="7"/>
    </row>
    <row r="13" spans="1:13" x14ac:dyDescent="0.2">
      <c r="B13" t="s">
        <v>2</v>
      </c>
      <c r="C13" s="7">
        <v>1500</v>
      </c>
      <c r="D13" s="7">
        <v>1500</v>
      </c>
      <c r="E13" s="7">
        <v>1500</v>
      </c>
      <c r="F13" s="7">
        <v>1500</v>
      </c>
      <c r="G13" s="7">
        <v>1500</v>
      </c>
      <c r="H13" s="7">
        <v>1500</v>
      </c>
      <c r="I13" s="7">
        <v>1500</v>
      </c>
      <c r="J13" s="7">
        <v>1500</v>
      </c>
      <c r="K13" s="7">
        <v>1500</v>
      </c>
      <c r="L13" s="7">
        <v>1500</v>
      </c>
      <c r="M13" s="7">
        <v>3000</v>
      </c>
    </row>
    <row r="14" spans="1:13" x14ac:dyDescent="0.2">
      <c r="A14" s="1" t="s">
        <v>6</v>
      </c>
      <c r="B14" t="s">
        <v>3</v>
      </c>
      <c r="C14" s="7">
        <v>6000</v>
      </c>
      <c r="D14" s="7">
        <v>4500</v>
      </c>
      <c r="E14" s="7">
        <v>0</v>
      </c>
      <c r="F14" s="7">
        <v>0</v>
      </c>
      <c r="G14" s="7">
        <v>4000</v>
      </c>
      <c r="H14" s="7">
        <v>2000</v>
      </c>
      <c r="I14" s="7">
        <v>2000</v>
      </c>
      <c r="J14" s="7">
        <v>2000</v>
      </c>
      <c r="K14" s="7">
        <v>2000</v>
      </c>
      <c r="L14" s="7">
        <v>2000</v>
      </c>
      <c r="M14" s="7">
        <v>7000</v>
      </c>
    </row>
    <row r="15" spans="1:13" s="1" customFormat="1" x14ac:dyDescent="0.2">
      <c r="A15"/>
      <c r="C15" s="8">
        <f t="shared" ref="C15:L15" si="1">SUM(C13:C14)</f>
        <v>7500</v>
      </c>
      <c r="D15" s="8">
        <f t="shared" si="1"/>
        <v>6000</v>
      </c>
      <c r="E15" s="8">
        <f t="shared" si="1"/>
        <v>1500</v>
      </c>
      <c r="F15" s="8">
        <f t="shared" si="1"/>
        <v>1500</v>
      </c>
      <c r="G15" s="8">
        <f t="shared" si="1"/>
        <v>5500</v>
      </c>
      <c r="H15" s="8">
        <f t="shared" si="1"/>
        <v>3500</v>
      </c>
      <c r="I15" s="8">
        <f t="shared" si="1"/>
        <v>3500</v>
      </c>
      <c r="J15" s="8">
        <f t="shared" si="1"/>
        <v>3500</v>
      </c>
      <c r="K15" s="8">
        <f t="shared" si="1"/>
        <v>3500</v>
      </c>
      <c r="L15" s="8">
        <f t="shared" si="1"/>
        <v>3500</v>
      </c>
      <c r="M15" s="8">
        <f>SUM(M13:M14)</f>
        <v>10000</v>
      </c>
    </row>
    <row r="16" spans="1:13" x14ac:dyDescent="0.2">
      <c r="A16" s="1" t="s">
        <v>44</v>
      </c>
      <c r="D16" s="7"/>
      <c r="E16" s="7"/>
      <c r="H16" s="7"/>
      <c r="K16" s="7"/>
      <c r="L16" s="7"/>
      <c r="M16" s="7"/>
    </row>
    <row r="17" spans="1:13" x14ac:dyDescent="0.2">
      <c r="A17" s="1" t="s">
        <v>48</v>
      </c>
      <c r="C17" s="8">
        <v>17000</v>
      </c>
      <c r="D17" s="8">
        <v>15000</v>
      </c>
      <c r="E17" s="8">
        <v>7500</v>
      </c>
      <c r="F17" s="8">
        <v>0</v>
      </c>
      <c r="G17" s="8">
        <v>0</v>
      </c>
      <c r="H17" s="8">
        <v>1000</v>
      </c>
      <c r="I17" s="8">
        <v>1000</v>
      </c>
      <c r="J17" s="8">
        <v>1000</v>
      </c>
      <c r="K17" s="8">
        <v>1000</v>
      </c>
      <c r="L17" s="8">
        <v>1000</v>
      </c>
      <c r="M17" s="8">
        <v>1000</v>
      </c>
    </row>
    <row r="18" spans="1:13" x14ac:dyDescent="0.2">
      <c r="A18" s="1" t="s">
        <v>6</v>
      </c>
      <c r="C18" s="8"/>
      <c r="D18" s="8"/>
      <c r="E18" s="8"/>
      <c r="F18" s="8"/>
      <c r="G18" s="8"/>
      <c r="H18" s="8"/>
      <c r="I18" s="8"/>
      <c r="J18" s="8"/>
      <c r="K18" s="8">
        <v>1500</v>
      </c>
      <c r="L18" s="8">
        <f>1500+10308</f>
        <v>11808</v>
      </c>
      <c r="M18" s="8">
        <v>9430</v>
      </c>
    </row>
    <row r="19" spans="1:13" x14ac:dyDescent="0.2">
      <c r="A19" s="1"/>
      <c r="C19" s="8"/>
      <c r="D19" s="8"/>
      <c r="E19" s="8"/>
      <c r="F19" s="8"/>
      <c r="H19" s="7"/>
      <c r="K19" s="8">
        <f>K17+K18</f>
        <v>2500</v>
      </c>
      <c r="L19" s="8">
        <f>L17+L18</f>
        <v>12808</v>
      </c>
      <c r="M19" s="8">
        <f>SUM(M17:M18)</f>
        <v>10430</v>
      </c>
    </row>
    <row r="20" spans="1:13" x14ac:dyDescent="0.2">
      <c r="A20" s="1" t="s">
        <v>32</v>
      </c>
      <c r="C20" s="8"/>
      <c r="D20" s="8"/>
      <c r="E20" s="8"/>
      <c r="F20" s="8"/>
      <c r="H20" s="7"/>
      <c r="K20" s="7"/>
      <c r="L20" s="7"/>
      <c r="M20" s="7"/>
    </row>
    <row r="21" spans="1:13" s="1" customFormat="1" x14ac:dyDescent="0.2">
      <c r="A21"/>
      <c r="C21" s="8"/>
      <c r="D21" s="8"/>
      <c r="E21" s="8"/>
      <c r="F21" s="8">
        <v>200</v>
      </c>
      <c r="G21" s="8">
        <v>200</v>
      </c>
      <c r="H21" s="8">
        <v>200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x14ac:dyDescent="0.2">
      <c r="A22" s="1" t="s">
        <v>7</v>
      </c>
      <c r="D22" s="7"/>
      <c r="E22" s="7"/>
      <c r="H22" s="7"/>
      <c r="K22" s="7"/>
      <c r="L22" s="7"/>
      <c r="M22" s="7"/>
    </row>
    <row r="23" spans="1:13" s="1" customFormat="1" x14ac:dyDescent="0.2">
      <c r="A23"/>
      <c r="C23" s="8">
        <v>1800</v>
      </c>
      <c r="D23" s="8">
        <v>2300</v>
      </c>
      <c r="E23" s="8">
        <v>2300</v>
      </c>
      <c r="F23" s="8">
        <v>2300</v>
      </c>
      <c r="G23" s="8">
        <v>2300</v>
      </c>
      <c r="H23" s="8">
        <v>2300</v>
      </c>
      <c r="I23" s="8">
        <v>2300</v>
      </c>
      <c r="J23" s="8">
        <v>3500</v>
      </c>
      <c r="K23" s="8">
        <v>3500</v>
      </c>
      <c r="L23" s="8">
        <v>3500</v>
      </c>
      <c r="M23" s="8">
        <v>4000</v>
      </c>
    </row>
    <row r="24" spans="1:13" x14ac:dyDescent="0.2">
      <c r="A24" s="1" t="s">
        <v>8</v>
      </c>
      <c r="D24" s="7"/>
      <c r="E24" s="7"/>
      <c r="H24" s="7"/>
      <c r="K24" s="7"/>
      <c r="L24" s="7"/>
      <c r="M24" s="7"/>
    </row>
    <row r="25" spans="1:13" x14ac:dyDescent="0.2">
      <c r="B25" s="1"/>
      <c r="D25" s="7"/>
      <c r="E25" s="7"/>
      <c r="H25" s="7"/>
      <c r="K25" s="7"/>
      <c r="L25" s="7"/>
      <c r="M25" s="7"/>
    </row>
    <row r="26" spans="1:13" x14ac:dyDescent="0.2">
      <c r="B26" t="s">
        <v>23</v>
      </c>
      <c r="C26" s="7">
        <v>3000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x14ac:dyDescent="0.2">
      <c r="B27" s="3" t="s">
        <v>25</v>
      </c>
      <c r="C27" s="7">
        <v>6350</v>
      </c>
      <c r="D27" s="7">
        <v>6250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  <row r="28" spans="1:13" x14ac:dyDescent="0.2">
      <c r="B28" s="3" t="s">
        <v>22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1:13" x14ac:dyDescent="0.2">
      <c r="B29" s="3" t="s">
        <v>9</v>
      </c>
      <c r="C29" s="7">
        <v>3350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</row>
    <row r="30" spans="1:13" x14ac:dyDescent="0.2">
      <c r="A30" s="1" t="s">
        <v>6</v>
      </c>
      <c r="B30" s="3" t="s">
        <v>18</v>
      </c>
      <c r="C30" s="7">
        <v>550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</row>
    <row r="31" spans="1:13" s="1" customFormat="1" x14ac:dyDescent="0.2">
      <c r="A31"/>
      <c r="C31" s="8">
        <f>SUM(C26:C30)</f>
        <v>13250</v>
      </c>
      <c r="D31" s="8">
        <f>SUM(D26:D30)</f>
        <v>6250</v>
      </c>
      <c r="E31" s="8">
        <f>SUM(E26:E30)</f>
        <v>0</v>
      </c>
      <c r="F31" s="8">
        <f>SUM(F26:F30)</f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 x14ac:dyDescent="0.2">
      <c r="A32" s="1" t="s">
        <v>4</v>
      </c>
      <c r="D32" s="7"/>
      <c r="E32" s="7"/>
      <c r="H32" s="7"/>
      <c r="K32" s="7"/>
      <c r="L32" s="7"/>
      <c r="M32" s="7"/>
    </row>
    <row r="33" spans="1:13" s="1" customFormat="1" x14ac:dyDescent="0.2">
      <c r="A33"/>
      <c r="C33" s="8">
        <f>C10+C15+C17+C23+C31</f>
        <v>216507</v>
      </c>
      <c r="D33" s="8">
        <f>D10+D15+D17+D23+D31</f>
        <v>211503</v>
      </c>
      <c r="E33" s="8">
        <f>E10+E15+E17+E23+E31</f>
        <v>194929</v>
      </c>
      <c r="F33" s="8">
        <f>F10+F15+F17+F21 + F23+F31</f>
        <v>188715</v>
      </c>
      <c r="G33" s="8">
        <f>G10+G15+G17+G21 + G23+G31</f>
        <v>200300</v>
      </c>
      <c r="H33" s="8">
        <f>H10+H15+H17+H21 + H23+H31</f>
        <v>199300</v>
      </c>
      <c r="I33" s="8">
        <f>I10+I15+I17+I21 + I23+I31</f>
        <v>205910</v>
      </c>
      <c r="J33" s="8">
        <f>J10+J15+J17+J21 + J23+J31</f>
        <v>211840</v>
      </c>
      <c r="K33" s="8">
        <f>K10+K15+K19+K23</f>
        <v>214040</v>
      </c>
      <c r="L33" s="8">
        <f>L10+L15+L19+L23</f>
        <v>224748</v>
      </c>
      <c r="M33" s="8">
        <f>M10+M15+M19+M23</f>
        <v>236485</v>
      </c>
    </row>
    <row r="34" spans="1:13" x14ac:dyDescent="0.2">
      <c r="A34" s="1" t="s">
        <v>10</v>
      </c>
    </row>
    <row r="35" spans="1:13" x14ac:dyDescent="0.2">
      <c r="A35" s="1"/>
    </row>
    <row r="36" spans="1:13" x14ac:dyDescent="0.2">
      <c r="A36" s="6" t="s">
        <v>14</v>
      </c>
    </row>
    <row r="37" spans="1:13" x14ac:dyDescent="0.2">
      <c r="A37" s="5"/>
      <c r="B37" s="5"/>
    </row>
    <row r="38" spans="1:13" x14ac:dyDescent="0.2">
      <c r="A38" s="5"/>
      <c r="B38" s="5" t="s">
        <v>12</v>
      </c>
    </row>
    <row r="39" spans="1:13" x14ac:dyDescent="0.2">
      <c r="A39" s="5"/>
      <c r="B39" s="5" t="s">
        <v>13</v>
      </c>
    </row>
    <row r="40" spans="1:13" x14ac:dyDescent="0.2">
      <c r="A40" s="5"/>
      <c r="B40" s="5"/>
      <c r="E40" t="s">
        <v>17</v>
      </c>
    </row>
    <row r="41" spans="1:13" x14ac:dyDescent="0.2">
      <c r="A41" s="5"/>
      <c r="B41" s="5"/>
      <c r="C41" s="8"/>
      <c r="D41" s="1"/>
      <c r="E41" s="1"/>
    </row>
    <row r="42" spans="1:13" x14ac:dyDescent="0.2">
      <c r="A42" s="12" t="s">
        <v>35</v>
      </c>
      <c r="B42" s="5"/>
    </row>
    <row r="43" spans="1:13" x14ac:dyDescent="0.2">
      <c r="A43" s="12" t="s">
        <v>51</v>
      </c>
      <c r="B43" s="5"/>
    </row>
    <row r="44" spans="1:13" x14ac:dyDescent="0.2">
      <c r="A44" s="12" t="s">
        <v>52</v>
      </c>
      <c r="C44" s="8">
        <v>222302</v>
      </c>
    </row>
    <row r="45" spans="1:13" x14ac:dyDescent="0.2">
      <c r="A45" t="s">
        <v>11</v>
      </c>
      <c r="C45" s="8"/>
    </row>
    <row r="46" spans="1:13" x14ac:dyDescent="0.2">
      <c r="C46" s="8">
        <f>M33-C44</f>
        <v>14183</v>
      </c>
      <c r="E46" s="9">
        <f>C46/M33</f>
        <v>5.9974205552149183E-2</v>
      </c>
    </row>
    <row r="47" spans="1:13" x14ac:dyDescent="0.2">
      <c r="A47" s="12" t="s">
        <v>35</v>
      </c>
      <c r="C47" s="8"/>
      <c r="E47" s="9"/>
    </row>
    <row r="48" spans="1:13" x14ac:dyDescent="0.2">
      <c r="A48" s="12" t="s">
        <v>50</v>
      </c>
    </row>
    <row r="49" spans="1:5" x14ac:dyDescent="0.2">
      <c r="A49" t="s">
        <v>11</v>
      </c>
      <c r="C49" s="8">
        <v>224748</v>
      </c>
    </row>
    <row r="50" spans="1:5" x14ac:dyDescent="0.2">
      <c r="C50" s="8">
        <f>C49-L33</f>
        <v>0</v>
      </c>
      <c r="E50" s="9">
        <v>0</v>
      </c>
    </row>
    <row r="51" spans="1:5" x14ac:dyDescent="0.2">
      <c r="A51" s="12" t="s">
        <v>35</v>
      </c>
      <c r="C51" s="8"/>
      <c r="E51" s="9"/>
    </row>
    <row r="52" spans="1:5" x14ac:dyDescent="0.2">
      <c r="A52" s="12" t="s">
        <v>46</v>
      </c>
    </row>
    <row r="53" spans="1:5" x14ac:dyDescent="0.2">
      <c r="A53" s="12" t="s">
        <v>47</v>
      </c>
      <c r="C53" s="8">
        <v>241046</v>
      </c>
      <c r="E53" s="9"/>
    </row>
    <row r="54" spans="1:5" x14ac:dyDescent="0.2">
      <c r="A54" s="12"/>
      <c r="C54" s="8">
        <f>C49-L33</f>
        <v>0</v>
      </c>
      <c r="E54" s="9">
        <v>0</v>
      </c>
    </row>
    <row r="55" spans="1:5" x14ac:dyDescent="0.2">
      <c r="A55" s="12" t="s">
        <v>35</v>
      </c>
      <c r="C55" s="8"/>
      <c r="E55" s="9"/>
    </row>
    <row r="56" spans="1:5" x14ac:dyDescent="0.2">
      <c r="A56" s="12" t="s">
        <v>43</v>
      </c>
    </row>
    <row r="57" spans="1:5" x14ac:dyDescent="0.2">
      <c r="A57" s="12" t="s">
        <v>35</v>
      </c>
      <c r="C57" s="8">
        <v>203853</v>
      </c>
      <c r="E57" s="9"/>
    </row>
    <row r="58" spans="1:5" x14ac:dyDescent="0.2">
      <c r="C58" s="8">
        <f>J33-C57</f>
        <v>7987</v>
      </c>
      <c r="E58" s="9">
        <f>C58/J33</f>
        <v>3.7702983383685801E-2</v>
      </c>
    </row>
    <row r="59" spans="1:5" x14ac:dyDescent="0.2">
      <c r="A59" s="12" t="s">
        <v>41</v>
      </c>
      <c r="C59" s="8"/>
      <c r="E59" s="9"/>
    </row>
    <row r="60" spans="1:5" x14ac:dyDescent="0.2">
      <c r="A60" s="12" t="s">
        <v>35</v>
      </c>
      <c r="C60" s="8">
        <v>194146</v>
      </c>
    </row>
    <row r="61" spans="1:5" x14ac:dyDescent="0.2">
      <c r="C61" s="8">
        <f>I33-C60</f>
        <v>11764</v>
      </c>
      <c r="E61" s="9">
        <f>C61/I33</f>
        <v>5.7131756592686128E-2</v>
      </c>
    </row>
    <row r="62" spans="1:5" x14ac:dyDescent="0.2">
      <c r="A62" s="12" t="s">
        <v>39</v>
      </c>
    </row>
    <row r="63" spans="1:5" x14ac:dyDescent="0.2">
      <c r="A63" s="12" t="s">
        <v>35</v>
      </c>
      <c r="C63" s="8">
        <v>184901</v>
      </c>
      <c r="D63" s="2"/>
    </row>
    <row r="64" spans="1:5" x14ac:dyDescent="0.2">
      <c r="A64" s="12"/>
      <c r="C64" s="8">
        <f>H33-C63</f>
        <v>14399</v>
      </c>
      <c r="D64" s="2"/>
      <c r="E64" s="9">
        <f>C64/H33</f>
        <v>7.2247867536377325E-2</v>
      </c>
    </row>
    <row r="65" spans="1:5" x14ac:dyDescent="0.2">
      <c r="A65" s="12" t="s">
        <v>37</v>
      </c>
      <c r="C65" s="8"/>
      <c r="D65" s="2"/>
      <c r="E65" s="9"/>
    </row>
    <row r="66" spans="1:5" x14ac:dyDescent="0.2">
      <c r="A66" s="12" t="s">
        <v>35</v>
      </c>
      <c r="C66" s="8">
        <v>176092</v>
      </c>
      <c r="D66" s="2"/>
      <c r="E66" s="9"/>
    </row>
    <row r="67" spans="1:5" x14ac:dyDescent="0.2">
      <c r="A67" s="12"/>
      <c r="C67" s="8">
        <f>G33-C66</f>
        <v>24208</v>
      </c>
      <c r="D67" s="7"/>
      <c r="E67" s="9">
        <f>C67/G33</f>
        <v>0.12085871193210185</v>
      </c>
    </row>
    <row r="68" spans="1:5" x14ac:dyDescent="0.2">
      <c r="A68" t="s">
        <v>34</v>
      </c>
      <c r="D68" s="7"/>
      <c r="E68" s="7"/>
    </row>
    <row r="69" spans="1:5" x14ac:dyDescent="0.2">
      <c r="A69" s="12" t="s">
        <v>35</v>
      </c>
      <c r="C69" s="8">
        <v>167707</v>
      </c>
      <c r="D69" s="7"/>
      <c r="E69" s="9">
        <f>C70/F33</f>
        <v>0.11132130461277588</v>
      </c>
    </row>
    <row r="70" spans="1:5" ht="11.25" customHeight="1" x14ac:dyDescent="0.2">
      <c r="C70" s="8">
        <f>F33-C69</f>
        <v>21008</v>
      </c>
      <c r="D70" s="7"/>
      <c r="E70" s="7"/>
    </row>
    <row r="71" spans="1:5" x14ac:dyDescent="0.2">
      <c r="A71" t="s">
        <v>29</v>
      </c>
      <c r="D71" s="7"/>
      <c r="E71" s="7"/>
    </row>
    <row r="72" spans="1:5" x14ac:dyDescent="0.2">
      <c r="A72" t="s">
        <v>30</v>
      </c>
      <c r="C72" s="8">
        <v>149732</v>
      </c>
      <c r="D72" s="7"/>
      <c r="E72" s="9">
        <f>C73/E33</f>
        <v>0.2318639094234311</v>
      </c>
    </row>
    <row r="73" spans="1:5" x14ac:dyDescent="0.2">
      <c r="C73" s="8">
        <f>E33-C72</f>
        <v>45197</v>
      </c>
      <c r="D73" s="7"/>
      <c r="E73" s="7"/>
    </row>
    <row r="74" spans="1:5" x14ac:dyDescent="0.2">
      <c r="A74" t="s">
        <v>26</v>
      </c>
      <c r="D74" s="7"/>
      <c r="E74" s="7"/>
    </row>
    <row r="75" spans="1:5" x14ac:dyDescent="0.2">
      <c r="A75" t="s">
        <v>27</v>
      </c>
      <c r="C75" s="8">
        <v>142602</v>
      </c>
      <c r="D75" s="8"/>
    </row>
    <row r="76" spans="1:5" x14ac:dyDescent="0.2">
      <c r="C76" s="8">
        <f>D33-C75</f>
        <v>68901</v>
      </c>
      <c r="D76" s="8"/>
      <c r="E76" s="9">
        <f>C76/D33</f>
        <v>0.32576842881661255</v>
      </c>
    </row>
  </sheetData>
  <phoneticPr fontId="0" type="noConversion"/>
  <pageMargins left="0.75" right="0.75" top="1" bottom="1" header="0.5" footer="0.5"/>
  <pageSetup scale="63" orientation="landscape" horizontalDpi="4294967293" verticalDpi="4294967293" r:id="rId1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California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Chancellor</dc:creator>
  <cp:lastModifiedBy>ValuedClient</cp:lastModifiedBy>
  <cp:lastPrinted>2015-02-10T23:23:48Z</cp:lastPrinted>
  <dcterms:created xsi:type="dcterms:W3CDTF">2006-02-06T23:41:21Z</dcterms:created>
  <dcterms:modified xsi:type="dcterms:W3CDTF">2017-04-18T02:53:26Z</dcterms:modified>
</cp:coreProperties>
</file>